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8421e4fbd55eb96/FBC Dragons/Meisterschaft/2024 2025/Wiener Liga/"/>
    </mc:Choice>
  </mc:AlternateContent>
  <xr:revisionPtr revIDLastSave="312" documentId="14_{D553BC54-B113-4C8C-BBB2-460E4AEB2F5C}" xr6:coauthVersionLast="47" xr6:coauthVersionMax="47" xr10:uidLastSave="{A474B5B7-78EF-466A-8F65-221E98494A16}"/>
  <bookViews>
    <workbookView xWindow="-96" yWindow="-96" windowWidth="23232" windowHeight="13992" activeTab="1" xr2:uid="{4F0E2E93-3924-45BF-863E-CC8C7F026D91}"/>
  </bookViews>
  <sheets>
    <sheet name="U8" sheetId="9" r:id="rId1"/>
    <sheet name="U10" sheetId="12" r:id="rId2"/>
    <sheet name="U10 Quali" sheetId="10" r:id="rId3"/>
    <sheet name="U12" sheetId="4" r:id="rId4"/>
    <sheet name="U12 Quali" sheetId="11" r:id="rId5"/>
    <sheet name="U14" sheetId="5" r:id="rId6"/>
    <sheet name="U17" sheetId="6" r:id="rId7"/>
    <sheet name="Wien Grossfeld" sheetId="7" r:id="rId8"/>
    <sheet name="Wien Kleinfeld" sheetId="8" r:id="rId9"/>
    <sheet name="Nennungen" sheetId="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B10" i="9"/>
  <c r="A11" i="9" s="1"/>
  <c r="B11" i="9" s="1"/>
  <c r="A12" i="9" s="1"/>
  <c r="B12" i="9" s="1"/>
  <c r="A13" i="9" s="1"/>
  <c r="B14" i="9" l="1"/>
  <c r="A15" i="9" s="1"/>
  <c r="B15" i="9" s="1"/>
  <c r="A16" i="9" s="1"/>
  <c r="B16" i="9" s="1"/>
  <c r="B81" i="12" l="1"/>
  <c r="A82" i="12" s="1"/>
  <c r="B82" i="12" s="1"/>
  <c r="A83" i="12" s="1"/>
  <c r="B83" i="12" s="1"/>
  <c r="A84" i="12" s="1"/>
  <c r="B84" i="12" s="1"/>
  <c r="A85" i="12" s="1"/>
  <c r="B85" i="12" s="1"/>
  <c r="A86" i="12" s="1"/>
  <c r="B86" i="12" s="1"/>
  <c r="B70" i="12"/>
  <c r="A71" i="12" s="1"/>
  <c r="B71" i="12" s="1"/>
  <c r="A72" i="12" s="1"/>
  <c r="B72" i="12" s="1"/>
  <c r="A73" i="12" s="1"/>
  <c r="B73" i="12" s="1"/>
  <c r="A74" i="12" s="1"/>
  <c r="B74" i="12" s="1"/>
  <c r="A75" i="12" s="1"/>
  <c r="B75" i="12" s="1"/>
  <c r="A57" i="12"/>
  <c r="B57" i="12" s="1"/>
  <c r="A58" i="12" s="1"/>
  <c r="B58" i="12" s="1"/>
  <c r="A59" i="12" s="1"/>
  <c r="B59" i="12" s="1"/>
  <c r="A60" i="12" s="1"/>
  <c r="B60" i="12" s="1"/>
  <c r="A61" i="12" s="1"/>
  <c r="B61" i="12" s="1"/>
  <c r="B43" i="12"/>
  <c r="A44" i="12" s="1"/>
  <c r="B44" i="12" s="1"/>
  <c r="A45" i="12" s="1"/>
  <c r="B45" i="12" s="1"/>
  <c r="A46" i="12" s="1"/>
  <c r="B46" i="12" s="1"/>
  <c r="A47" i="12" s="1"/>
  <c r="B47" i="12" s="1"/>
  <c r="A48" i="12" s="1"/>
  <c r="B48" i="12" s="1"/>
  <c r="D33" i="12"/>
  <c r="E29" i="12"/>
  <c r="C29" i="12"/>
  <c r="B29" i="12"/>
  <c r="A30" i="12" s="1"/>
  <c r="B30" i="12" s="1"/>
  <c r="A31" i="12" s="1"/>
  <c r="B31" i="12" s="1"/>
  <c r="A32" i="12" s="1"/>
  <c r="B32" i="12" s="1"/>
  <c r="A33" i="12" s="1"/>
  <c r="B33" i="12" s="1"/>
  <c r="A34" i="12" s="1"/>
  <c r="B34" i="12" s="1"/>
  <c r="B17" i="12"/>
  <c r="A18" i="12" s="1"/>
  <c r="B18" i="12" s="1"/>
  <c r="A19" i="12" s="1"/>
  <c r="B19" i="12" s="1"/>
  <c r="A20" i="12" s="1"/>
  <c r="B20" i="12" s="1"/>
  <c r="A21" i="12" s="1"/>
  <c r="B21" i="12" s="1"/>
  <c r="A22" i="12" s="1"/>
  <c r="B22" i="12" s="1"/>
  <c r="B52" i="5" l="1"/>
  <c r="A53" i="5" s="1"/>
  <c r="B53" i="5" s="1"/>
  <c r="A54" i="5" s="1"/>
  <c r="B54" i="5" s="1"/>
  <c r="F28" i="5"/>
  <c r="F29" i="5"/>
  <c r="F27" i="5"/>
  <c r="E28" i="5"/>
  <c r="E29" i="5"/>
  <c r="E27" i="5"/>
  <c r="D28" i="5"/>
  <c r="D29" i="5"/>
  <c r="D27" i="5"/>
  <c r="C28" i="5"/>
  <c r="C29" i="5"/>
  <c r="C27" i="5"/>
  <c r="A28" i="5"/>
  <c r="B28" i="5" s="1"/>
  <c r="A29" i="5" s="1"/>
  <c r="B29" i="5" s="1"/>
  <c r="K27" i="5"/>
  <c r="B27" i="5"/>
  <c r="B70" i="4"/>
  <c r="A71" i="4" s="1"/>
  <c r="B71" i="4" s="1"/>
  <c r="A72" i="4" s="1"/>
  <c r="B72" i="4" s="1"/>
  <c r="A73" i="4" s="1"/>
  <c r="B73" i="4" s="1"/>
  <c r="A74" i="4" s="1"/>
  <c r="B74" i="4" s="1"/>
  <c r="A75" i="4" s="1"/>
  <c r="B75" i="4" s="1"/>
  <c r="A76" i="4" s="1"/>
  <c r="B76" i="4" s="1"/>
  <c r="A77" i="4" s="1"/>
  <c r="B77" i="4" s="1"/>
  <c r="F38" i="4"/>
  <c r="F39" i="4"/>
  <c r="F40" i="4"/>
  <c r="F41" i="4"/>
  <c r="F42" i="4"/>
  <c r="F43" i="4"/>
  <c r="F37" i="4"/>
  <c r="E38" i="4"/>
  <c r="E39" i="4"/>
  <c r="E40" i="4"/>
  <c r="E41" i="4"/>
  <c r="E42" i="4"/>
  <c r="E43" i="4"/>
  <c r="E37" i="4"/>
  <c r="D38" i="4"/>
  <c r="D39" i="4"/>
  <c r="D40" i="4"/>
  <c r="D41" i="4"/>
  <c r="D42" i="4"/>
  <c r="D43" i="4"/>
  <c r="D37" i="4"/>
  <c r="C38" i="4"/>
  <c r="C39" i="4"/>
  <c r="C40" i="4"/>
  <c r="C41" i="4"/>
  <c r="C42" i="4"/>
  <c r="C43" i="4"/>
  <c r="C37" i="4"/>
  <c r="B37" i="4"/>
  <c r="A38" i="4" s="1"/>
  <c r="B38" i="4" s="1"/>
  <c r="A39" i="4" s="1"/>
  <c r="B39" i="4" s="1"/>
  <c r="A40" i="4" s="1"/>
  <c r="B40" i="4" s="1"/>
  <c r="A41" i="4" s="1"/>
  <c r="B41" i="4" s="1"/>
  <c r="A42" i="4" s="1"/>
  <c r="B42" i="4" s="1"/>
  <c r="A43" i="4" s="1"/>
  <c r="B43" i="4" s="1"/>
  <c r="F27" i="8" l="1"/>
  <c r="F28" i="8"/>
  <c r="F26" i="8"/>
  <c r="E27" i="8"/>
  <c r="E28" i="8"/>
  <c r="E26" i="8"/>
  <c r="D27" i="8"/>
  <c r="D28" i="8"/>
  <c r="D29" i="8"/>
  <c r="D26" i="8"/>
  <c r="C27" i="8"/>
  <c r="C28" i="8"/>
  <c r="C29" i="8"/>
  <c r="C26" i="8"/>
  <c r="F20" i="8"/>
  <c r="F21" i="8"/>
  <c r="F19" i="8"/>
  <c r="E20" i="8"/>
  <c r="E21" i="8"/>
  <c r="E22" i="8"/>
  <c r="E19" i="8"/>
  <c r="D20" i="8"/>
  <c r="D21" i="8"/>
  <c r="D22" i="8"/>
  <c r="D19" i="8"/>
  <c r="C20" i="8"/>
  <c r="C21" i="8"/>
  <c r="C22" i="8"/>
  <c r="C19" i="8"/>
  <c r="B13" i="8"/>
  <c r="B14" i="8"/>
  <c r="B12" i="8"/>
  <c r="G4" i="7" l="1"/>
  <c r="H9" i="7"/>
  <c r="G9" i="7"/>
  <c r="I9" i="7" s="1"/>
  <c r="H8" i="7"/>
  <c r="G8" i="7"/>
  <c r="I8" i="7" s="1"/>
  <c r="H7" i="7"/>
  <c r="G7" i="7"/>
  <c r="I7" i="7" s="1"/>
  <c r="H6" i="7"/>
  <c r="G6" i="7"/>
  <c r="I6" i="7" s="1"/>
  <c r="H5" i="7"/>
  <c r="G5" i="7"/>
  <c r="I5" i="7" s="1"/>
  <c r="H4" i="7"/>
  <c r="I4" i="7"/>
  <c r="I9" i="6"/>
  <c r="I10" i="6"/>
  <c r="I11" i="6"/>
  <c r="I12" i="6"/>
  <c r="I13" i="6"/>
  <c r="I8" i="6"/>
  <c r="H8" i="6"/>
  <c r="J8" i="6" s="1"/>
  <c r="H9" i="6"/>
  <c r="J9" i="6" s="1"/>
  <c r="H10" i="6"/>
  <c r="J10" i="6" s="1"/>
  <c r="H11" i="6"/>
  <c r="J11" i="6" s="1"/>
  <c r="H12" i="6"/>
  <c r="J12" i="6" s="1"/>
  <c r="H13" i="6"/>
  <c r="J13" i="6" s="1"/>
  <c r="G8" i="6"/>
  <c r="G9" i="6"/>
  <c r="G10" i="6"/>
  <c r="G11" i="6"/>
  <c r="G12" i="6"/>
  <c r="G13" i="6"/>
  <c r="B89" i="4" l="1"/>
  <c r="A90" i="4" s="1"/>
  <c r="B90" i="4" s="1"/>
  <c r="A91" i="4" s="1"/>
  <c r="B91" i="4" s="1"/>
  <c r="A92" i="4" l="1"/>
  <c r="B92" i="4" l="1"/>
  <c r="A93" i="4" s="1"/>
  <c r="B93" i="4" s="1"/>
  <c r="A94" i="4" s="1"/>
  <c r="B94" i="4" s="1"/>
  <c r="A95" i="4" s="1"/>
  <c r="B95" i="4" s="1"/>
  <c r="A96" i="4" s="1"/>
  <c r="B96" i="4" s="1"/>
  <c r="C12" i="1"/>
  <c r="D12" i="1"/>
  <c r="E12" i="1"/>
  <c r="F12" i="1"/>
  <c r="G12" i="1"/>
  <c r="H12" i="1"/>
  <c r="I12" i="1"/>
  <c r="J12" i="1"/>
  <c r="K12" i="1"/>
  <c r="B12" i="1"/>
  <c r="B18" i="4" l="1"/>
  <c r="B42" i="5"/>
  <c r="A43" i="5" s="1"/>
  <c r="B43" i="5" s="1"/>
  <c r="A44" i="5" s="1"/>
  <c r="B44" i="5" s="1"/>
  <c r="B17" i="5"/>
  <c r="A18" i="5" s="1"/>
  <c r="B18" i="5" s="1"/>
  <c r="A19" i="5" s="1"/>
  <c r="B19" i="5" s="1"/>
  <c r="E1" i="5" s="1"/>
  <c r="B52" i="4"/>
  <c r="A53" i="4" s="1"/>
  <c r="B53" i="4" l="1"/>
  <c r="A54" i="4" s="1"/>
  <c r="B54" i="4" s="1"/>
  <c r="A55" i="4" s="1"/>
  <c r="A19" i="4"/>
  <c r="B19" i="4" s="1"/>
  <c r="A20" i="4" l="1"/>
  <c r="B20" i="4" s="1"/>
  <c r="A21" i="4" s="1"/>
  <c r="B21" i="4" s="1"/>
  <c r="B55" i="4"/>
  <c r="A56" i="4" s="1"/>
  <c r="A22" i="4" l="1"/>
  <c r="B56" i="4"/>
  <c r="A57" i="4" s="1"/>
  <c r="B22" i="4" l="1"/>
  <c r="A23" i="4" s="1"/>
  <c r="B23" i="4" s="1"/>
  <c r="A24" i="4" s="1"/>
  <c r="B24" i="4" s="1"/>
  <c r="B57" i="4"/>
  <c r="A58" i="4" s="1"/>
  <c r="A25" i="4" l="1"/>
  <c r="B25" i="4" s="1"/>
  <c r="B58" i="4"/>
  <c r="A59" i="4" s="1"/>
  <c r="B59" i="4" s="1"/>
</calcChain>
</file>

<file path=xl/sharedStrings.xml><?xml version="1.0" encoding="utf-8"?>
<sst xmlns="http://schemas.openxmlformats.org/spreadsheetml/2006/main" count="973" uniqueCount="105">
  <si>
    <t>U10</t>
  </si>
  <si>
    <t>U12</t>
  </si>
  <si>
    <t>U14</t>
  </si>
  <si>
    <t>Pressbaum</t>
  </si>
  <si>
    <t>ja</t>
  </si>
  <si>
    <t>Anmerkungen</t>
  </si>
  <si>
    <t>Absdorf</t>
  </si>
  <si>
    <t>U8</t>
  </si>
  <si>
    <t>Bunnies</t>
  </si>
  <si>
    <t>Hainburg</t>
  </si>
  <si>
    <t>Teamname</t>
  </si>
  <si>
    <t>netto</t>
  </si>
  <si>
    <t>15 2 mal</t>
  </si>
  <si>
    <t>Spielzeit</t>
  </si>
  <si>
    <t>Runde 1</t>
  </si>
  <si>
    <t>Heimteam</t>
  </si>
  <si>
    <t>Auswärtsteam</t>
  </si>
  <si>
    <t>Dragons</t>
  </si>
  <si>
    <t>Platz 1</t>
  </si>
  <si>
    <t>Platz 2</t>
  </si>
  <si>
    <t>Uhrzeit Start</t>
  </si>
  <si>
    <t>Uhrzeit Ende</t>
  </si>
  <si>
    <t>Pause</t>
  </si>
  <si>
    <t>Runde 2</t>
  </si>
  <si>
    <t>Runde 3</t>
  </si>
  <si>
    <t>Runde 4</t>
  </si>
  <si>
    <t>Bundesliga</t>
  </si>
  <si>
    <t xml:space="preserve">FBC Dragons </t>
  </si>
  <si>
    <t>WFV</t>
  </si>
  <si>
    <t>FBC Dragons</t>
  </si>
  <si>
    <t>Schiedsrichter</t>
  </si>
  <si>
    <t>Aufbau</t>
  </si>
  <si>
    <t>Abbau</t>
  </si>
  <si>
    <t>Laptop</t>
  </si>
  <si>
    <t>Spielsekretariat</t>
  </si>
  <si>
    <t>Heimteam2</t>
  </si>
  <si>
    <t>Auswärtsteam3</t>
  </si>
  <si>
    <t>Alt Erlaa</t>
  </si>
  <si>
    <t>2. Spieluhr</t>
  </si>
  <si>
    <t>Hainburger Löwen</t>
  </si>
  <si>
    <t>Runde 5</t>
  </si>
  <si>
    <t>Floorballbunnies</t>
  </si>
  <si>
    <t>U17</t>
  </si>
  <si>
    <t>Kleinfeld</t>
  </si>
  <si>
    <t>Damen GF</t>
  </si>
  <si>
    <t>Grossfeld weiblich: Turnierformat an einem WE mit 1-2 Teams aus der Slowakei, Ungarn, Tschechien</t>
  </si>
  <si>
    <t>U8 erst im 2. HJ</t>
  </si>
  <si>
    <t>Crossroads</t>
  </si>
  <si>
    <t>Sokol</t>
  </si>
  <si>
    <t>U12w</t>
  </si>
  <si>
    <t>U14w</t>
  </si>
  <si>
    <t>GESAMT</t>
  </si>
  <si>
    <t>Grossfeld</t>
  </si>
  <si>
    <t>WFV Pink</t>
  </si>
  <si>
    <t>WFV Schwarz</t>
  </si>
  <si>
    <t>Österr Liga</t>
  </si>
  <si>
    <t>15 netto</t>
  </si>
  <si>
    <t>15 brutto</t>
  </si>
  <si>
    <t>2 mal 15 netto</t>
  </si>
  <si>
    <t>3 mal 15 netto</t>
  </si>
  <si>
    <t>PAUSE</t>
  </si>
  <si>
    <t>Österr Liga Nennungen</t>
  </si>
  <si>
    <t>Wien</t>
  </si>
  <si>
    <t>U17m</t>
  </si>
  <si>
    <t>U17w</t>
  </si>
  <si>
    <t>U14m</t>
  </si>
  <si>
    <t>FBC Dragons Hobby</t>
  </si>
  <si>
    <t>Gesamtspielzeit</t>
  </si>
  <si>
    <t>U14mGF</t>
  </si>
  <si>
    <t>U14m GF</t>
  </si>
  <si>
    <t>Siegerehrung bis 13:00</t>
  </si>
  <si>
    <t>2 mal 20 brutto</t>
  </si>
  <si>
    <t>1h</t>
  </si>
  <si>
    <t>NICHT ABBAUEN</t>
  </si>
  <si>
    <t>WFV schwarz</t>
  </si>
  <si>
    <t>WFV pink</t>
  </si>
  <si>
    <t>Banden stehen schon</t>
  </si>
  <si>
    <t>27.04.2025 Qualifikationsspieltag in Alt Erlaa</t>
  </si>
  <si>
    <t>Buffett</t>
  </si>
  <si>
    <t>AUF-AB</t>
  </si>
  <si>
    <t>Datum</t>
  </si>
  <si>
    <t>Florian Heedorfer</t>
  </si>
  <si>
    <t>Runde 6</t>
  </si>
  <si>
    <t>2 mal 20 min brutto</t>
  </si>
  <si>
    <t>FINALE</t>
  </si>
  <si>
    <t>Halle Alt Erlaa</t>
  </si>
  <si>
    <t>Runde 1/1</t>
  </si>
  <si>
    <t>FBC Dragons Orange</t>
  </si>
  <si>
    <t>FBC Dragons blau</t>
  </si>
  <si>
    <t>FBC Dragons orange</t>
  </si>
  <si>
    <t xml:space="preserve">Crossroads </t>
  </si>
  <si>
    <t>WVF schwarz</t>
  </si>
  <si>
    <t>Runde 1/2</t>
  </si>
  <si>
    <t xml:space="preserve">FBC Dragons orange </t>
  </si>
  <si>
    <t>Runde 2/1</t>
  </si>
  <si>
    <t>Runde 2/2</t>
  </si>
  <si>
    <t>15:00 - 20:00 Uhr</t>
  </si>
  <si>
    <t>brutto ohne OT mit Penalty 3</t>
  </si>
  <si>
    <t>brutto ohne OT 3 Penalty</t>
  </si>
  <si>
    <t>2 mal brutto 15 Minuten Halbzeitpause 5 Min ohne OT 3 Penalty</t>
  </si>
  <si>
    <t>wie ÖFBV ohne OT mit 3 Penalty</t>
  </si>
  <si>
    <t>WFV Weiss</t>
  </si>
  <si>
    <t>Floorballbunnies Bunt</t>
  </si>
  <si>
    <t>Bully</t>
  </si>
  <si>
    <t>Assist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</si>
</sst>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h]:mm"/>
    <numFmt numFmtId="165" formatCode="mm"/>
    <numFmt numFmtId="166" formatCode="[$-F400]h:mm:ss\ AM/PM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9">
    <border>
      <left/>
      <right/>
      <top/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65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/>
    <xf numFmtId="14" fontId="1" fillId="0" borderId="0" xfId="0" applyNumberFormat="1" applyFont="1"/>
    <xf numFmtId="0" fontId="2" fillId="2" borderId="0" xfId="0" applyFont="1" applyFill="1"/>
    <xf numFmtId="20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2" xfId="0" applyBorder="1"/>
    <xf numFmtId="164" fontId="0" fillId="0" borderId="5" xfId="0" applyNumberFormat="1" applyBorder="1"/>
    <xf numFmtId="164" fontId="0" fillId="0" borderId="1" xfId="0" applyNumberFormat="1" applyBorder="1"/>
    <xf numFmtId="0" fontId="2" fillId="2" borderId="5" xfId="0" applyFont="1" applyFill="1" applyBorder="1"/>
    <xf numFmtId="0" fontId="4" fillId="0" borderId="0" xfId="0" applyFont="1"/>
    <xf numFmtId="20" fontId="0" fillId="0" borderId="6" xfId="0" applyNumberFormat="1" applyBorder="1" applyAlignment="1">
      <alignment horizontal="center" vertical="center"/>
    </xf>
    <xf numFmtId="20" fontId="5" fillId="0" borderId="7" xfId="0" applyNumberFormat="1" applyFon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14" fontId="4" fillId="0" borderId="0" xfId="0" applyNumberFormat="1" applyFont="1"/>
    <xf numFmtId="0" fontId="0" fillId="0" borderId="1" xfId="0" applyFont="1" applyBorder="1"/>
  </cellXfs>
  <cellStyles count="1">
    <cellStyle name="Standard" xfId="0" builtinId="0"/>
  </cellStyles>
  <dxfs count="203">
    <dxf>
      <numFmt numFmtId="25" formatCode="hh:mm"/>
      <fill>
        <patternFill patternType="none">
          <fgColor indexed="64"/>
          <bgColor indexed="6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[hh]:mm"/>
      <fill>
        <patternFill patternType="none">
          <fgColor indexed="64"/>
          <bgColor indexed="65"/>
        </patternFill>
      </fill>
    </dxf>
    <dxf>
      <numFmt numFmtId="164" formatCode="[hh]:mm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[hh]:mm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5"/>
          <bgColor theme="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[hh]:mm"/>
      <fill>
        <patternFill patternType="none">
          <fgColor indexed="64"/>
          <bgColor indexed="65"/>
        </patternFill>
      </fill>
    </dxf>
    <dxf>
      <numFmt numFmtId="164" formatCode="[hh]:mm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[hh]:mm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5"/>
          <bgColor theme="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[hh]:mm"/>
      <fill>
        <patternFill patternType="none">
          <fgColor indexed="64"/>
          <bgColor indexed="65"/>
        </patternFill>
      </fill>
    </dxf>
    <dxf>
      <numFmt numFmtId="164" formatCode="[hh]:mm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[hh]:mm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5"/>
          <bgColor theme="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[hh]:mm"/>
      <fill>
        <patternFill patternType="none">
          <fgColor indexed="64"/>
          <bgColor indexed="65"/>
        </patternFill>
      </fill>
    </dxf>
    <dxf>
      <numFmt numFmtId="164" formatCode="[hh]:mm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[hh]:mm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5"/>
          <bgColor theme="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[hh]:mm"/>
      <fill>
        <patternFill patternType="none">
          <fgColor indexed="64"/>
          <bgColor indexed="65"/>
        </patternFill>
      </fill>
    </dxf>
    <dxf>
      <numFmt numFmtId="25" formatCode="h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5"/>
          <bgColor theme="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numFmt numFmtId="25" formatCode="hh:mm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[hh]:mm"/>
      <fill>
        <patternFill patternType="none">
          <fgColor indexed="64"/>
          <bgColor indexed="65"/>
        </patternFill>
      </fill>
    </dxf>
    <dxf>
      <numFmt numFmtId="25" formatCode="h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5"/>
          <bgColor theme="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[hh]:mm"/>
      <fill>
        <patternFill patternType="none">
          <fgColor indexed="64"/>
          <bgColor indexed="65"/>
        </patternFill>
      </fill>
    </dxf>
    <dxf>
      <numFmt numFmtId="164" formatCode="[hh]:mm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5"/>
          <bgColor theme="5"/>
        </patternFill>
      </fill>
    </dxf>
    <dxf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164" formatCode="[hh]:mm"/>
      <fill>
        <patternFill patternType="none">
          <fgColor indexed="64"/>
          <bgColor indexed="65"/>
        </patternFill>
      </fill>
    </dxf>
    <dxf>
      <numFmt numFmtId="164" formatCode="[hh]:mm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5"/>
          <bgColor theme="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[hh]:mm"/>
      <fill>
        <patternFill patternType="none">
          <fgColor indexed="64"/>
          <bgColor indexed="65"/>
        </patternFill>
      </fill>
    </dxf>
    <dxf>
      <numFmt numFmtId="164" formatCode="[hh]:mm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5"/>
          <bgColor theme="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[hh]:mm"/>
      <fill>
        <patternFill patternType="none">
          <fgColor indexed="64"/>
          <bgColor indexed="65"/>
        </patternFill>
      </fill>
    </dxf>
    <dxf>
      <numFmt numFmtId="164" formatCode="[hh]:mm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5"/>
          <bgColor theme="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[hh]:mm"/>
      <fill>
        <patternFill patternType="none">
          <fgColor indexed="64"/>
          <bgColor indexed="65"/>
        </patternFill>
      </fill>
    </dxf>
    <dxf>
      <numFmt numFmtId="164" formatCode="[hh]:mm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5"/>
          <bgColor theme="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[hh]:mm"/>
      <fill>
        <patternFill patternType="none">
          <fgColor indexed="64"/>
          <bgColor indexed="65"/>
        </patternFill>
      </fill>
    </dxf>
    <dxf>
      <numFmt numFmtId="164" formatCode="[hh]:mm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theme="5"/>
        </right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[hh]:mm"/>
      <fill>
        <patternFill patternType="none">
          <fgColor indexed="64"/>
          <bgColor indexed="65"/>
        </patternFill>
      </fill>
    </dxf>
    <dxf>
      <numFmt numFmtId="164" formatCode="[hh]:mm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[hh]:mm"/>
      <fill>
        <patternFill patternType="none">
          <fgColor indexed="64"/>
          <bgColor indexed="65"/>
        </patternFill>
      </fill>
    </dxf>
    <dxf>
      <numFmt numFmtId="164" formatCode="[hh]:mm"/>
      <fill>
        <patternFill patternType="none">
          <fgColor indexed="64"/>
          <bgColor indexed="65"/>
        </patternFill>
      </fill>
    </dxf>
    <dxf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[hh]:mm"/>
      <fill>
        <patternFill patternType="none">
          <fgColor indexed="64"/>
          <bgColor auto="1"/>
        </patternFill>
      </fill>
    </dxf>
    <dxf>
      <numFmt numFmtId="164" formatCode="[hh]:mm"/>
      <fill>
        <patternFill patternType="none">
          <fgColor indexed="64"/>
          <bgColor auto="1"/>
        </patternFill>
      </fill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[hh]:mm"/>
      <fill>
        <patternFill patternType="none">
          <fgColor indexed="64"/>
          <bgColor auto="1"/>
        </patternFill>
      </fill>
    </dxf>
    <dxf>
      <numFmt numFmtId="164" formatCode="[hh]:mm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10962C7-56C9-4E31-B911-8913DADDD46F}" name="Tabelle112" displayName="Tabelle112" ref="A9:J17" totalsRowShown="0" headerRowDxfId="202" dataDxfId="201">
  <autoFilter ref="A9:J17" xr:uid="{910962C7-56C9-4E31-B911-8913DADDD46F}"/>
  <tableColumns count="10">
    <tableColumn id="1" xr3:uid="{9C1FB4F7-FF00-44F8-8D61-51E6EF49B9CD}" name="Uhrzeit Start" dataDxfId="200">
      <calculatedColumnFormula>B9+$C$3</calculatedColumnFormula>
    </tableColumn>
    <tableColumn id="2" xr3:uid="{A4EABCAB-EAEA-4F3E-BE51-6D55827B5B17}" name="Uhrzeit Ende" dataDxfId="199">
      <calculatedColumnFormula>A10+$C$2</calculatedColumnFormula>
    </tableColumn>
    <tableColumn id="3" xr3:uid="{C0A2CFA5-A761-4715-9F35-2B694F49AA73}" name="Heimteam" dataDxfId="198"/>
    <tableColumn id="4" xr3:uid="{12A40921-5DED-453B-9437-51CA1565504F}" name="Auswärtsteam" dataDxfId="197"/>
    <tableColumn id="7" xr3:uid="{0E0ADD0E-B0D0-4F1E-BCBF-08B00C9EA83F}" name="Schiedsrichter" dataDxfId="196"/>
    <tableColumn id="8" xr3:uid="{180C6860-8237-44B0-94C5-4548C15D9BE0}" name="Spielsekretariat" dataDxfId="195"/>
    <tableColumn id="9" xr3:uid="{6FBA336F-763F-46B2-B13B-E185740C9558}" name="AUF-AB" dataDxfId="194"/>
    <tableColumn id="10" xr3:uid="{6138FA88-0721-46B2-B35B-698131594E17}" name="Buffett" dataDxfId="193"/>
    <tableColumn id="11" xr3:uid="{EB064201-5B76-4154-AD77-E26D4068B7C1}" name="Laptop" dataDxfId="192"/>
    <tableColumn id="12" xr3:uid="{2623D558-8872-410C-BFB4-F3DA906AB22A}" name="2. Spieluhr" dataDxfId="191"/>
  </tableColumns>
  <tableStyleInfo name="TableStyleLight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6BCE2B3-B1EF-4B5A-A500-BE57E484CABF}" name="Tabelle1524" displayName="Tabelle1524" ref="A51:L57" totalsRowShown="0" headerRowDxfId="84">
  <autoFilter ref="A51:L57" xr:uid="{F6BCE2B3-B1EF-4B5A-A500-BE57E484CABF}"/>
  <tableColumns count="12">
    <tableColumn id="1" xr3:uid="{B17FACC9-A06C-4176-A248-A4AAE8D9B32A}" name="Uhrzeit Start" dataDxfId="83">
      <calculatedColumnFormula>B51+$C$3</calculatedColumnFormula>
    </tableColumn>
    <tableColumn id="2" xr3:uid="{7E3ED390-123B-43B4-A92C-636644043E93}" name="Uhrzeit Ende" dataDxfId="82">
      <calculatedColumnFormula>A52+$C$2</calculatedColumnFormula>
    </tableColumn>
    <tableColumn id="3" xr3:uid="{7A8E45D4-7ABF-4E20-A985-3EA42F3D5080}" name="Heimteam" dataDxfId="81"/>
    <tableColumn id="4" xr3:uid="{592A88F3-CE5D-4956-B7AD-18833056FB2D}" name="Auswärtsteam" dataDxfId="80"/>
    <tableColumn id="5" xr3:uid="{F30D988E-FC99-455C-BA88-80A569E7E583}" name="Heimteam2" dataDxfId="79"/>
    <tableColumn id="6" xr3:uid="{0BAD856D-1CED-4CCC-9FB3-04B84D15BC35}" name="Auswärtsteam3" dataDxfId="78"/>
    <tableColumn id="7" xr3:uid="{DDB59C51-C3D7-4AA4-B57F-BC5570320585}" name="Schiedsrichter"/>
    <tableColumn id="8" xr3:uid="{289706C4-85B5-4BEE-9761-0AD0821D9814}" name="Spielsekretariat"/>
    <tableColumn id="9" xr3:uid="{EB02F7B5-A109-491C-BD85-339257861605}" name="AUF-AB"/>
    <tableColumn id="10" xr3:uid="{9F532728-6B47-4ED0-BB22-AF2802DDF3AE}" name="Buffett"/>
    <tableColumn id="11" xr3:uid="{497221F3-66A7-4BA1-BF44-668FDC7AA900}" name="Laptop"/>
    <tableColumn id="12" xr3:uid="{4CD59BB5-24E6-4050-BED0-A809B16FFF65}" name="2. Spieluhr"/>
  </tableColumns>
  <tableStyleInfo name="TableStyleLight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9FD6E9B-F3FA-4234-8FB2-631BB318568B}" name="Tabelle123" displayName="Tabelle123" ref="B7:J13" totalsRowShown="0" headerRowDxfId="77" dataDxfId="76">
  <autoFilter ref="B7:J13" xr:uid="{39FD6E9B-F3FA-4234-8FB2-631BB318568B}"/>
  <tableColumns count="9">
    <tableColumn id="1" xr3:uid="{FB4FF23D-5F8F-4D5C-824A-959C77BD89B5}" name="Datum" dataDxfId="75"/>
    <tableColumn id="5" xr3:uid="{BF6A9053-39EC-4121-A288-1735EED4A668}" name="Uhrzeit Start" dataDxfId="74"/>
    <tableColumn id="2" xr3:uid="{883DCCB1-18FB-48F9-93F4-A9F899A1DB1E}" name="Uhrzeit Ende" dataDxfId="73"/>
    <tableColumn id="3" xr3:uid="{12FBA4EC-8BC7-4F79-959B-F0408AB1DCBB}" name="Heimteam" dataDxfId="72"/>
    <tableColumn id="4" xr3:uid="{5A28A5E8-DBF4-40A5-9F01-F1675E1B952F}" name="Auswärtsteam" dataDxfId="71"/>
    <tableColumn id="7" xr3:uid="{93D35B14-FF76-4A96-858B-844CE74FF526}" name="Schiedsrichter" dataDxfId="70">
      <calculatedColumnFormula>Tabelle123[[#This Row],[Heimteam]]</calculatedColumnFormula>
    </tableColumn>
    <tableColumn id="8" xr3:uid="{9D0536BA-4FBD-407D-BF7B-8219FD813E91}" name="Spielsekretariat" dataDxfId="69">
      <calculatedColumnFormula>Tabelle123[[#This Row],[Heimteam]]</calculatedColumnFormula>
    </tableColumn>
    <tableColumn id="9" xr3:uid="{DCF21DB5-DE4A-4EB2-ACAA-A31A018830EE}" name="AUF-AB" dataDxfId="68">
      <calculatedColumnFormula>Tabelle123[[#This Row],[Heimteam]]</calculatedColumnFormula>
    </tableColumn>
    <tableColumn id="11" xr3:uid="{FE714AB2-8FAD-4027-89EA-FA4F0B36C3D6}" name="Laptop" dataDxfId="67">
      <calculatedColumnFormula>Tabelle123[[#This Row],[Spielsekretariat]]</calculatedColumnFormula>
    </tableColumn>
  </tableColumns>
  <tableStyleInfo name="TableStyleLight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CBE96DF-B24D-4B93-8E65-686F9C599E18}" name="Tabelle1234" displayName="Tabelle1234" ref="A3:I10" totalsRowShown="0" headerRowDxfId="66" dataDxfId="65">
  <autoFilter ref="A3:I10" xr:uid="{2CBE96DF-B24D-4B93-8E65-686F9C599E18}"/>
  <tableColumns count="9">
    <tableColumn id="1" xr3:uid="{FF032284-9C46-4F0E-98DE-5089D5B3C179}" name="Datum" dataDxfId="64"/>
    <tableColumn id="5" xr3:uid="{BE4FB981-E3C0-44D4-A276-68A1431D7048}" name="Uhrzeit Start" dataDxfId="63"/>
    <tableColumn id="2" xr3:uid="{D4756A6A-5967-4B00-9775-5D053B4F9D99}" name="Uhrzeit Ende" dataDxfId="62"/>
    <tableColumn id="3" xr3:uid="{B98FE6A2-FBFD-408A-967F-FF983253571F}" name="Heimteam" dataDxfId="61"/>
    <tableColumn id="4" xr3:uid="{47C9EAC4-8A86-4BB9-BA2E-53FBB3CA297B}" name="Auswärtsteam" dataDxfId="60"/>
    <tableColumn id="7" xr3:uid="{C3E8DE18-36A1-43A6-AA41-41F40048B4A9}" name="Schiedsrichter" dataDxfId="59">
      <calculatedColumnFormula>Tabelle1234[[#This Row],[Heimteam]]</calculatedColumnFormula>
    </tableColumn>
    <tableColumn id="8" xr3:uid="{4CD0A858-C6EE-4959-B30B-A70242C0B014}" name="Spielsekretariat" dataDxfId="58">
      <calculatedColumnFormula>Tabelle1234[[#This Row],[Heimteam]]</calculatedColumnFormula>
    </tableColumn>
    <tableColumn id="9" xr3:uid="{E7A214EB-D1D2-4E19-B81B-89A24978F3A0}" name="AUF-AB" dataDxfId="57">
      <calculatedColumnFormula>Tabelle1234[[#This Row],[Heimteam]]</calculatedColumnFormula>
    </tableColumn>
    <tableColumn id="11" xr3:uid="{E3F1AA6F-466F-4B2B-BABC-91FA101DF452}" name="Laptop" dataDxfId="56">
      <calculatedColumnFormula>Tabelle1234[[#This Row],[Spielsekretariat]]</calculatedColumnFormula>
    </tableColumn>
  </tableColumns>
  <tableStyleInfo name="TableStyleLight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65AA32A-BC5E-45EC-9D28-FCE38C8090FB}" name="Tabelle12346" displayName="Tabelle12346" ref="A3:L7" totalsRowShown="0" headerRowDxfId="55" dataDxfId="54">
  <autoFilter ref="A3:L7" xr:uid="{F65AA32A-BC5E-45EC-9D28-FCE38C8090FB}"/>
  <tableColumns count="12">
    <tableColumn id="1" xr3:uid="{0CBC2F36-D913-441A-88B0-FF46D789AAC7}" name="Uhrzeit Start" dataDxfId="53"/>
    <tableColumn id="5" xr3:uid="{B7C0E390-89E7-40CC-A77C-464F31BF6A3D}" name="Uhrzeit Ende" dataDxfId="52"/>
    <tableColumn id="2" xr3:uid="{9B076BF3-A28F-412C-BCA4-E72F86D76CB6}" name="Heimteam" dataDxfId="51"/>
    <tableColumn id="3" xr3:uid="{48938D4F-0395-439F-AAAA-46FAC69BE834}" name="Auswärtsteam" dataDxfId="50"/>
    <tableColumn id="4" xr3:uid="{53150F25-3D01-47EA-B607-132C8CEDEFD5}" name="Heimteam2" dataDxfId="49"/>
    <tableColumn id="7" xr3:uid="{CE1D0C4F-35F1-48A2-A300-AE79F534ED15}" name="Auswärtsteam3" dataDxfId="48"/>
    <tableColumn id="8" xr3:uid="{28732C90-5012-44C2-B8D7-3A7099E64238}" name="Schiedsrichter" dataDxfId="47"/>
    <tableColumn id="9" xr3:uid="{89449CD5-C6BF-4530-87B5-7173A98ABEB6}" name="Spielsekretariat" dataDxfId="46"/>
    <tableColumn id="11" xr3:uid="{F039A375-EDC4-4743-BDD4-01894D5D1630}" name="AUF-AB" dataDxfId="45"/>
    <tableColumn id="6" xr3:uid="{0B5B81B2-657B-488C-99C3-53274EBE12D0}" name="Buffett" dataDxfId="44"/>
    <tableColumn id="10" xr3:uid="{F16EFB36-AE81-48EA-917A-32A22A179D83}" name="Laptop" dataDxfId="43"/>
    <tableColumn id="12" xr3:uid="{B5DB8D7A-51F6-440B-B226-5266280F2852}" name="2. Spieluhr" dataDxfId="42"/>
  </tableColumns>
  <tableStyleInfo name="TableStyleLight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C98D1A1-71A1-4025-862D-EC6718854F13}" name="Tabelle1234617" displayName="Tabelle1234617" ref="A11:L15" totalsRowShown="0" headerRowDxfId="41" dataDxfId="40">
  <autoFilter ref="A11:L15" xr:uid="{0C98D1A1-71A1-4025-862D-EC6718854F13}"/>
  <tableColumns count="12">
    <tableColumn id="1" xr3:uid="{2E16EC50-BB4D-4225-B566-9553A4DF20A2}" name="Uhrzeit Start" dataDxfId="39"/>
    <tableColumn id="5" xr3:uid="{E6451EE1-E33B-46CF-A0D5-BD942D6712D4}" name="Uhrzeit Ende" dataDxfId="38"/>
    <tableColumn id="2" xr3:uid="{F6E50691-539D-4C83-A743-90203654D7B4}" name="Heimteam" dataDxfId="37"/>
    <tableColumn id="3" xr3:uid="{63466ED0-009B-494F-91AF-308699485C19}" name="Auswärtsteam" dataDxfId="36"/>
    <tableColumn id="4" xr3:uid="{F66DAC07-1839-409A-854F-0170FF0D1BEB}" name="Heimteam2" dataDxfId="35"/>
    <tableColumn id="7" xr3:uid="{77AE3E00-AE48-4BBC-9670-581BAED19A88}" name="Auswärtsteam3" dataDxfId="34"/>
    <tableColumn id="8" xr3:uid="{5C3568F2-9652-4DCB-82AE-094F3C35B369}" name="Schiedsrichter" dataDxfId="33"/>
    <tableColumn id="9" xr3:uid="{ED24499A-6B2D-4235-9E25-FEDAACB46216}" name="Spielsekretariat" dataDxfId="32"/>
    <tableColumn id="11" xr3:uid="{D4345178-BD0F-47DD-B6EB-641E14737147}" name="AUF-AB" dataDxfId="31"/>
    <tableColumn id="6" xr3:uid="{44A40BB3-F921-4934-ABEB-9C8D69A000FC}" name="Buffett" dataDxfId="30"/>
    <tableColumn id="10" xr3:uid="{22B536E9-20DA-4C2E-8FA6-FFB883CDD49D}" name="Laptop" dataDxfId="29"/>
    <tableColumn id="12" xr3:uid="{5C0A5244-02C9-4C1A-AD63-6E39A96153AD}" name="2. Spieluhr" dataDxfId="28"/>
  </tableColumns>
  <tableStyleInfo name="TableStyleLight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A9DA0D2-79E1-4F3C-962D-CD012A829ABB}" name="Tabelle1234618" displayName="Tabelle1234618" ref="A18:L22" totalsRowShown="0" headerRowDxfId="27" dataDxfId="26">
  <autoFilter ref="A18:L22" xr:uid="{0A9DA0D2-79E1-4F3C-962D-CD012A829ABB}"/>
  <tableColumns count="12">
    <tableColumn id="1" xr3:uid="{02368C03-C2C5-48E2-A885-D6B4A30241ED}" name="Uhrzeit Start" dataDxfId="25"/>
    <tableColumn id="5" xr3:uid="{238F4937-3DC3-4E8C-8D08-9A168D3E47D5}" name="Uhrzeit Ende" dataDxfId="24"/>
    <tableColumn id="2" xr3:uid="{009834B6-197B-4AE3-BFFC-6A7A08CA1036}" name="Heimteam" dataDxfId="23">
      <calculatedColumnFormula>D4</calculatedColumnFormula>
    </tableColumn>
    <tableColumn id="3" xr3:uid="{DEA29E54-137E-45ED-84D1-1E3B1C39D4E8}" name="Auswärtsteam" dataDxfId="22">
      <calculatedColumnFormula>C4</calculatedColumnFormula>
    </tableColumn>
    <tableColumn id="4" xr3:uid="{13F0A3F7-1C92-44C9-8A32-AFED2217865F}" name="Heimteam2" dataDxfId="21">
      <calculatedColumnFormula>F4</calculatedColumnFormula>
    </tableColumn>
    <tableColumn id="7" xr3:uid="{8F3F59F5-9E3C-4B79-8E48-A4B0945D83E7}" name="Auswärtsteam3" dataDxfId="20"/>
    <tableColumn id="8" xr3:uid="{D735B36E-A7A0-4369-B982-842E0329751E}" name="Schiedsrichter" dataDxfId="19"/>
    <tableColumn id="9" xr3:uid="{F19D63C8-39BB-4224-89EF-11C58325D9F1}" name="Spielsekretariat" dataDxfId="18"/>
    <tableColumn id="11" xr3:uid="{C987A12F-1506-454E-924C-7F543C42C68A}" name="AUF-AB" dataDxfId="17"/>
    <tableColumn id="6" xr3:uid="{1A762946-5808-492D-8090-1F2B576C47D1}" name="Buffett" dataDxfId="16"/>
    <tableColumn id="10" xr3:uid="{A5A9856D-128E-4AB5-BB53-A7D7601D3998}" name="Laptop" dataDxfId="15"/>
    <tableColumn id="12" xr3:uid="{AE436D74-96DC-4D4B-BAF1-6B2FC6A778B9}" name="2. Spieluhr" dataDxfId="14"/>
  </tableColumns>
  <tableStyleInfo name="TableStyleLight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399B328-86AD-471C-BF7C-4E7390930D68}" name="Tabelle123461720" displayName="Tabelle123461720" ref="A25:L29" totalsRowShown="0" headerRowDxfId="13" dataDxfId="12">
  <autoFilter ref="A25:L29" xr:uid="{E399B328-86AD-471C-BF7C-4E7390930D68}"/>
  <tableColumns count="12">
    <tableColumn id="1" xr3:uid="{EB6A3311-51D5-4B92-9959-19CBF2A5C0DC}" name="Uhrzeit Start" dataDxfId="11"/>
    <tableColumn id="5" xr3:uid="{A5E13615-4864-4815-825B-C73DA3124102}" name="Uhrzeit Ende" dataDxfId="10"/>
    <tableColumn id="2" xr3:uid="{30A209D8-C1EA-407F-ADA4-C7C0B35DF683}" name="Heimteam" dataDxfId="9">
      <calculatedColumnFormula>D12</calculatedColumnFormula>
    </tableColumn>
    <tableColumn id="3" xr3:uid="{B961321D-300E-47EB-AABE-3C35971B259F}" name="Auswärtsteam" dataDxfId="8">
      <calculatedColumnFormula>C12</calculatedColumnFormula>
    </tableColumn>
    <tableColumn id="4" xr3:uid="{2A178296-DC84-4007-BA68-BF3062959971}" name="Heimteam2" dataDxfId="7"/>
    <tableColumn id="7" xr3:uid="{7B26AF8D-B5E6-488D-A6D0-9F9DBC28BCE9}" name="Auswärtsteam3" dataDxfId="6"/>
    <tableColumn id="8" xr3:uid="{01A65051-9D9B-4AAD-83AB-79B897DB6772}" name="Schiedsrichter" dataDxfId="5"/>
    <tableColumn id="9" xr3:uid="{22122851-E91B-46C0-AF48-C19C9E4B9C51}" name="Spielsekretariat" dataDxfId="4"/>
    <tableColumn id="11" xr3:uid="{4840E1EF-A0B8-4A04-9616-EB205910789F}" name="AUF-AB" dataDxfId="3"/>
    <tableColumn id="6" xr3:uid="{97CFDDF8-AA2F-4C30-9DEE-315A88D05377}" name="Buffett" dataDxfId="2"/>
    <tableColumn id="10" xr3:uid="{93EC3282-8933-43AE-8721-F0469A838A78}" name="Laptop" dataDxfId="1"/>
    <tableColumn id="12" xr3:uid="{1BE17626-367C-496B-8163-68A7DD9AE0A7}" name="2. Spieluhr" dataDxfId="0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5A06933-9F8E-4044-A045-ABAE2BAFEA43}" name="Tabelle15" displayName="Tabelle15" ref="A16:L24" totalsRowShown="0" headerRowDxfId="190" dataDxfId="189">
  <autoFilter ref="A16:L24" xr:uid="{6BDBEC1E-97B4-414E-9FCE-6F9F54E90C84}"/>
  <tableColumns count="12">
    <tableColumn id="1" xr3:uid="{2E345107-DAD2-4981-AED4-873BCB4A88CE}" name="Uhrzeit Start" dataDxfId="188">
      <calculatedColumnFormula>B16+$C$3</calculatedColumnFormula>
    </tableColumn>
    <tableColumn id="2" xr3:uid="{F56C0240-A2FB-4884-8077-8132BE542BEE}" name="Uhrzeit Ende" dataDxfId="187">
      <calculatedColumnFormula>A17+$C$2</calculatedColumnFormula>
    </tableColumn>
    <tableColumn id="3" xr3:uid="{ED9671B0-7534-4A7A-AFA7-1F3C3AF0C471}" name="Heimteam" dataDxfId="186"/>
    <tableColumn id="4" xr3:uid="{8B234E4F-4EA4-4F30-AB7A-2B9CCC1288D6}" name="Auswärtsteam" dataDxfId="185"/>
    <tableColumn id="5" xr3:uid="{CED18891-24FD-41EF-A737-8F1D08758C20}" name="Heimteam2" dataDxfId="184"/>
    <tableColumn id="6" xr3:uid="{CA949DBB-9B15-4BFD-ABD0-1202C3FAC051}" name="Auswärtsteam3" dataDxfId="183"/>
    <tableColumn id="7" xr3:uid="{0DD24920-75F2-4B41-8BB9-19BA132EA3D5}" name="Schiedsrichter" dataDxfId="182"/>
    <tableColumn id="8" xr3:uid="{7A2155CA-FD2C-43E2-9493-7294DBFA347E}" name="Spielsekretariat" dataDxfId="181"/>
    <tableColumn id="9" xr3:uid="{DD60B144-1437-4494-A3A3-BA89E1C770E8}" name="AUF-AB" dataDxfId="180"/>
    <tableColumn id="10" xr3:uid="{C19FAE93-1BFD-4825-ACFD-422E8574B28D}" name="Buffett" dataDxfId="179"/>
    <tableColumn id="11" xr3:uid="{48FAFE14-863B-4EE9-A27C-CD533D2CA523}" name="Laptop" dataDxfId="178"/>
    <tableColumn id="12" xr3:uid="{13E27440-D771-406F-8993-F3A73B0EAA4A}" name="2. Spieluhr" dataDxfId="177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0622C68-FBED-4F43-B7D9-285E176D9735}" name="Tabelle68" displayName="Tabelle68" ref="A42:L50" totalsRowShown="0" headerRowDxfId="176" dataDxfId="175">
  <autoFilter ref="A42:L50" xr:uid="{2CCE728C-6342-43AB-AE7E-C1EFB1847BB9}"/>
  <tableColumns count="12">
    <tableColumn id="1" xr3:uid="{CB6E3271-B439-4CD8-B85E-13A5A90EFDB4}" name="Uhrzeit Start" dataDxfId="174">
      <calculatedColumnFormula>B42+$C$3</calculatedColumnFormula>
    </tableColumn>
    <tableColumn id="2" xr3:uid="{8B67CFC2-64DA-4CDF-A344-8D5830802752}" name="Uhrzeit Ende" dataDxfId="173">
      <calculatedColumnFormula>A43+$C$2</calculatedColumnFormula>
    </tableColumn>
    <tableColumn id="3" xr3:uid="{E193DEA4-6028-400B-B9A2-AF0ABF2537CD}" name="Heimteam" dataDxfId="172"/>
    <tableColumn id="4" xr3:uid="{8C803367-5B85-43FD-8442-D717A3AD94EB}" name="Auswärtsteam" dataDxfId="171"/>
    <tableColumn id="5" xr3:uid="{B9263C1E-9665-4451-BCE7-362969B7161C}" name="Heimteam2" dataDxfId="170"/>
    <tableColumn id="6" xr3:uid="{12B9371F-59C2-446B-A00B-6E710072AB7E}" name="Auswärtsteam3" dataDxfId="169"/>
    <tableColumn id="7" xr3:uid="{E93FBFA6-1001-450D-8A04-A8F273C19E3A}" name="Schiedsrichter" dataDxfId="168"/>
    <tableColumn id="8" xr3:uid="{621C0001-2ED4-4D8D-8C68-5DD3EFD22C9D}" name="Spielsekretariat" dataDxfId="167"/>
    <tableColumn id="9" xr3:uid="{ED850EFC-78B1-46CF-A61F-52078FB75F12}" name="AUF-AB" dataDxfId="166"/>
    <tableColumn id="10" xr3:uid="{F488E2C2-18D2-4F93-B1BA-EC4D8D7A962D}" name="Buffett" dataDxfId="165"/>
    <tableColumn id="11" xr3:uid="{49B498BC-3C85-427B-8D5C-1A2F22648255}" name="Laptop" dataDxfId="164"/>
    <tableColumn id="12" xr3:uid="{0CC6F4DF-689F-4BD8-87E9-A1F3A1B077E0}" name="2. Spieluhr" dataDxfId="163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34E3B64-03D9-4335-8ADA-51EC638F4518}" name="Tabelle42210" displayName="Tabelle42210" ref="A28:L39" totalsRowShown="0" headerRowDxfId="162" dataDxfId="161">
  <autoFilter ref="A28:L39" xr:uid="{72F97D91-7EE4-4F1B-BA76-DA3894BE2E5A}"/>
  <tableColumns count="12">
    <tableColumn id="1" xr3:uid="{6BBB3314-B05A-47D6-B408-5C180344CF3B}" name="Uhrzeit Start" dataDxfId="160">
      <calculatedColumnFormula>B28+$C$3</calculatedColumnFormula>
    </tableColumn>
    <tableColumn id="2" xr3:uid="{DA31D65B-6A72-4F7D-AC26-95B8752400AF}" name="Uhrzeit Ende" dataDxfId="159">
      <calculatedColumnFormula>A29+$C$2</calculatedColumnFormula>
    </tableColumn>
    <tableColumn id="3" xr3:uid="{96DDEDFA-392B-4F48-8FC5-808770470CF5}" name="Heimteam" dataDxfId="158"/>
    <tableColumn id="4" xr3:uid="{D3061E90-F07B-47DA-9A64-10D3B279068B}" name="Auswärtsteam" dataDxfId="157"/>
    <tableColumn id="5" xr3:uid="{7902F035-A045-45F3-A73F-2C093E9EF147}" name="Heimteam2" dataDxfId="156"/>
    <tableColumn id="6" xr3:uid="{D6B14CAB-A00D-444A-B27D-78E823F64EA7}" name="Auswärtsteam3" dataDxfId="155"/>
    <tableColumn id="7" xr3:uid="{D82C4EAF-33C1-41D1-9820-56337A20E311}" name="Schiedsrichter" dataDxfId="154"/>
    <tableColumn id="8" xr3:uid="{DDA97871-F527-4430-A4B5-E91A9C49E127}" name="Spielsekretariat" dataDxfId="153"/>
    <tableColumn id="9" xr3:uid="{32198863-B733-41FB-9483-B8622EC09D7E}" name="AUF-AB" dataDxfId="152"/>
    <tableColumn id="10" xr3:uid="{F918AB34-C60D-4425-98CF-35BC3867B316}" name="Buffett" dataDxfId="151"/>
    <tableColumn id="11" xr3:uid="{0B7888A2-DA6B-4143-AC8A-A07EEEB78FD9}" name="Laptop" dataDxfId="150"/>
    <tableColumn id="12" xr3:uid="{84035A3C-2C34-4F9B-A095-905CED5EB1A1}" name="2. Spieluhr" dataDxfId="149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6E31C39-48D3-4110-A87B-CF1ECC8656B6}" name="Tabelle8" displayName="Tabelle8" ref="A17:L32" totalsRowShown="0" headerRowDxfId="148" dataDxfId="147">
  <autoFilter ref="A17:L32" xr:uid="{86E31C39-48D3-4110-A87B-CF1ECC8656B6}"/>
  <tableColumns count="12">
    <tableColumn id="1" xr3:uid="{3D28278F-CED9-40B7-8A43-DD04EDF6FFFF}" name="Uhrzeit Start" dataDxfId="146">
      <calculatedColumnFormula>B17+$C$3</calculatedColumnFormula>
    </tableColumn>
    <tableColumn id="2" xr3:uid="{A5EE4D4D-A024-4D53-AED9-45D582CBF819}" name="Uhrzeit Ende" dataDxfId="145">
      <calculatedColumnFormula>A18+$C$2</calculatedColumnFormula>
    </tableColumn>
    <tableColumn id="3" xr3:uid="{0AE97D4C-6A7E-4FFC-BB01-D744D3C0502D}" name="Heimteam" dataDxfId="144"/>
    <tableColumn id="4" xr3:uid="{6505A610-EA2F-4046-BCFA-B2797A58DF3D}" name="Auswärtsteam" dataDxfId="143"/>
    <tableColumn id="5" xr3:uid="{E244AA34-0321-4D51-8673-8C947E569CB5}" name="Heimteam2" dataDxfId="142"/>
    <tableColumn id="6" xr3:uid="{75B42084-714E-43D3-AA18-255D2F913FC8}" name="Auswärtsteam3" dataDxfId="141"/>
    <tableColumn id="7" xr3:uid="{AE5B25F0-A4F8-4C68-AE37-02C4E246C458}" name="Schiedsrichter" dataDxfId="140"/>
    <tableColumn id="8" xr3:uid="{4D7D7855-5A3D-4DA8-AAF6-80FA71134320}" name="Spielsekretariat" dataDxfId="139"/>
    <tableColumn id="9" xr3:uid="{F59CBB1F-F954-4FE3-A3DA-9841D7ACAE93}" name="AUF-AB" dataDxfId="138"/>
    <tableColumn id="10" xr3:uid="{806A73C5-78CE-41F3-AFA3-5423A65C326B}" name="Buffett" dataDxfId="137"/>
    <tableColumn id="11" xr3:uid="{648E3C92-AD5C-4D15-A8F6-2D8E2257867A}" name="Laptop" dataDxfId="136"/>
    <tableColumn id="12" xr3:uid="{0FCD3EDB-4D94-4411-8F73-4B4E64DB61CD}" name="2. Spieluhr" dataDxfId="135"/>
  </tableColumns>
  <tableStyleInfo name="TableStyleLight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BEA64DF-D287-476F-A08A-E22196FCE8B6}" name="Tabelle10" displayName="Tabelle10" ref="A51:L65" totalsRowShown="0" headerRowDxfId="134" dataDxfId="133">
  <autoFilter ref="A51:L65" xr:uid="{1BEA64DF-D287-476F-A08A-E22196FCE8B6}"/>
  <tableColumns count="12">
    <tableColumn id="1" xr3:uid="{0F2B3334-2D9D-41CE-BD5A-AE6BAFFBBE2C}" name="Uhrzeit Start" dataDxfId="132">
      <calculatedColumnFormula>B51+$C$3</calculatedColumnFormula>
    </tableColumn>
    <tableColumn id="2" xr3:uid="{5B1877EB-EA58-40D2-A13E-C15CBD0BA20F}" name="Uhrzeit Ende" dataDxfId="131">
      <calculatedColumnFormula>A52+$C$2</calculatedColumnFormula>
    </tableColumn>
    <tableColumn id="3" xr3:uid="{FDB9EF75-D311-4B0C-A597-D9A4A363F756}" name="Heimteam" dataDxfId="130"/>
    <tableColumn id="4" xr3:uid="{F4EE3E71-6275-4DA4-BED5-8807881BA626}" name="Auswärtsteam" dataDxfId="129"/>
    <tableColumn id="5" xr3:uid="{691A02E0-562C-41BF-B980-1B1FB0C3214D}" name="Heimteam2" dataDxfId="128"/>
    <tableColumn id="6" xr3:uid="{28CE25FB-F609-41B2-9A6F-8C02E1C68280}" name="Auswärtsteam3" dataDxfId="127"/>
    <tableColumn id="7" xr3:uid="{C7A91FD1-0E1B-4CAC-968D-16BD922A9C21}" name="Schiedsrichter" dataDxfId="126"/>
    <tableColumn id="8" xr3:uid="{CC66A3F0-C84D-4193-BB05-A1619A06CA5F}" name="Spielsekretariat" dataDxfId="125"/>
    <tableColumn id="9" xr3:uid="{D6837985-B75C-4370-8CBC-FD509406F2C7}" name="AUF-AB" dataDxfId="124"/>
    <tableColumn id="10" xr3:uid="{DDF728C1-2CAD-414D-876D-95DA3FF68A22}" name="Buffett" dataDxfId="123"/>
    <tableColumn id="11" xr3:uid="{267DA4E2-18B3-4A47-8650-264797853467}" name="Laptop" dataDxfId="122"/>
    <tableColumn id="12" xr3:uid="{CF7B60AF-2A12-423B-B604-5718BDEDE452}" name="2. Spieluhr" dataDxfId="121"/>
  </tableColumns>
  <tableStyleInfo name="TableStyleLight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C087EA7-95A5-4262-A6E3-FAADF97E16C3}" name="Tabelle12" displayName="Tabelle12" ref="A16:L22" totalsRowShown="0" headerRowDxfId="120" dataDxfId="119">
  <autoFilter ref="A16:L22" xr:uid="{7C087EA7-95A5-4262-A6E3-FAADF97E16C3}"/>
  <tableColumns count="12">
    <tableColumn id="1" xr3:uid="{C276B3F4-5DE4-4848-A2CB-DDC26CC025CD}" name="Uhrzeit Start" dataDxfId="118">
      <calculatedColumnFormula>B16+$C$3</calculatedColumnFormula>
    </tableColumn>
    <tableColumn id="2" xr3:uid="{5080A7FD-E388-40E8-AF47-5883B2F4DE0C}" name="Uhrzeit Ende" dataDxfId="117">
      <calculatedColumnFormula>A17+$C$2</calculatedColumnFormula>
    </tableColumn>
    <tableColumn id="3" xr3:uid="{2DBAD6A4-1000-4F38-99CF-3B129F50B2FB}" name="Heimteam" dataDxfId="116"/>
    <tableColumn id="4" xr3:uid="{056D4830-C03D-491F-A526-1BDCB9704BAB}" name="Auswärtsteam" dataDxfId="115"/>
    <tableColumn id="5" xr3:uid="{84409893-663E-4CF4-AF83-CFCD30747770}" name="Heimteam2" dataDxfId="114"/>
    <tableColumn id="6" xr3:uid="{C8A6C902-3FB7-485C-88A1-72B0424AC749}" name="Auswärtsteam3" dataDxfId="113"/>
    <tableColumn id="7" xr3:uid="{3E05F1CF-3D9B-488A-9F80-32335FF7B962}" name="Schiedsrichter" dataDxfId="112"/>
    <tableColumn id="8" xr3:uid="{45340D59-7DFA-4536-A14F-7DEB8BAF85AE}" name="Spielsekretariat" dataDxfId="111"/>
    <tableColumn id="9" xr3:uid="{E3284AE1-2A21-4532-AB8F-CD60B53B3E7A}" name="AUF-AB" dataDxfId="110"/>
    <tableColumn id="10" xr3:uid="{1D150C3D-8BBD-4C22-90EF-75731E9CDE2B}" name="Buffett" dataDxfId="109"/>
    <tableColumn id="11" xr3:uid="{1FD17133-0EB2-453F-811A-2A0147A1DE91}" name="Laptop" dataDxfId="108"/>
    <tableColumn id="12" xr3:uid="{47079AFA-648A-44D5-85AA-4B956ECA3BA8}" name="2. Spieluhr" dataDxfId="107"/>
  </tableColumns>
  <tableStyleInfo name="TableStyleLight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F9678C1-4777-4EBC-B908-27D109EE6045}" name="Tabelle14" displayName="Tabelle14" ref="A41:L47" totalsRowShown="0" headerRowDxfId="106" dataDxfId="105">
  <autoFilter ref="A41:L47" xr:uid="{2F9678C1-4777-4EBC-B908-27D109EE6045}"/>
  <tableColumns count="12">
    <tableColumn id="1" xr3:uid="{7908B504-7EB6-4193-8E67-9A7BACE61084}" name="Uhrzeit Start" dataDxfId="104">
      <calculatedColumnFormula>B41+$C$3</calculatedColumnFormula>
    </tableColumn>
    <tableColumn id="2" xr3:uid="{BDCD88AA-8346-46C4-8670-456B711E8144}" name="Uhrzeit Ende" dataDxfId="103">
      <calculatedColumnFormula>A42+$C$2</calculatedColumnFormula>
    </tableColumn>
    <tableColumn id="3" xr3:uid="{13027CB0-6880-44E0-A321-67377E143DBC}" name="Heimteam" dataDxfId="102"/>
    <tableColumn id="4" xr3:uid="{37DBEF3D-4A52-4793-9E0E-4CA774243750}" name="Auswärtsteam" dataDxfId="101"/>
    <tableColumn id="5" xr3:uid="{54929C35-358E-4BE4-9713-D92B4BFB556B}" name="Heimteam2" dataDxfId="100"/>
    <tableColumn id="6" xr3:uid="{6C014474-79F6-40DF-B4B9-1E33BA919C5B}" name="Auswärtsteam3" dataDxfId="99"/>
    <tableColumn id="7" xr3:uid="{719F7947-4B37-42EF-BD54-C7B7B0D8D0B6}" name="Schiedsrichter" dataDxfId="98"/>
    <tableColumn id="8" xr3:uid="{A8ABA2D1-3CEF-455C-82F2-B12FA73F31BE}" name="Spielsekretariat" dataDxfId="97"/>
    <tableColumn id="9" xr3:uid="{FC45A28D-2C50-415B-89A1-10C835A84AF1}" name="AUF-AB" dataDxfId="96"/>
    <tableColumn id="10" xr3:uid="{051518F1-A194-4FF0-85DF-6145DC56880A}" name="Buffett" dataDxfId="95"/>
    <tableColumn id="11" xr3:uid="{6D2DD8E3-486E-43B0-A85B-220138BFEFD1}" name="Laptop" dataDxfId="94"/>
    <tableColumn id="12" xr3:uid="{0D33B68A-C335-4932-9636-86CF74ECB221}" name="2. Spieluhr" dataDxfId="93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1880F41-2115-4A02-91B5-636B7EAC2407}" name="Tabelle1323" displayName="Tabelle1323" ref="A26:L32" totalsRowShown="0" headerRowDxfId="92">
  <autoFilter ref="A26:L32" xr:uid="{B1880F41-2115-4A02-91B5-636B7EAC2407}"/>
  <tableColumns count="12">
    <tableColumn id="1" xr3:uid="{D1823518-8E70-4383-AD47-2451778C06D0}" name="Uhrzeit Start" dataDxfId="91">
      <calculatedColumnFormula>B26+$C$3</calculatedColumnFormula>
    </tableColumn>
    <tableColumn id="2" xr3:uid="{F93A60B4-ACED-4055-AAA7-C7DC0BEBD139}" name="Uhrzeit Ende" dataDxfId="90">
      <calculatedColumnFormula>A27+$C$2</calculatedColumnFormula>
    </tableColumn>
    <tableColumn id="3" xr3:uid="{1AE7ECB4-D2F8-4E44-ACB3-6F1F90312658}" name="Heimteam" dataDxfId="89">
      <calculatedColumnFormula>Tabelle12[[#This Row],[Auswärtsteam]]</calculatedColumnFormula>
    </tableColumn>
    <tableColumn id="4" xr3:uid="{C1542208-08B0-4DEC-88F5-567B9771F8A8}" name="Auswärtsteam" dataDxfId="88">
      <calculatedColumnFormula>Tabelle12[[#This Row],[Heimteam]]</calculatedColumnFormula>
    </tableColumn>
    <tableColumn id="5" xr3:uid="{47B646B9-E7CA-4F42-83FB-5FE3C63A888B}" name="Heimteam2" dataDxfId="87">
      <calculatedColumnFormula>Tabelle12[[#This Row],[Auswärtsteam3]]</calculatedColumnFormula>
    </tableColumn>
    <tableColumn id="6" xr3:uid="{C88BED46-0618-4415-B186-E72C1E01073D}" name="Auswärtsteam3" dataDxfId="86">
      <calculatedColumnFormula>Tabelle12[[#This Row],[Heimteam2]]</calculatedColumnFormula>
    </tableColumn>
    <tableColumn id="7" xr3:uid="{10AFFA7E-2EEB-4C2C-8296-8EE9684FB131}" name="Schiedsrichter"/>
    <tableColumn id="8" xr3:uid="{E7E01425-A4EE-498B-9500-17A3A02EB896}" name="Spielsekretariat"/>
    <tableColumn id="9" xr3:uid="{DFC977FB-A04F-4798-B8E8-F95C0DAE8B47}" name="AUF-AB"/>
    <tableColumn id="10" xr3:uid="{9D581B3E-44E7-465E-B335-D604A7392045}" name="Buffett"/>
    <tableColumn id="11" xr3:uid="{E77FD052-98D4-4557-BC6A-5F618BAF8C1F}" name="Laptop" dataDxfId="85">
      <calculatedColumnFormula>Tabelle1323[[#This Row],[Spielsekretariat]]</calculatedColumnFormula>
    </tableColumn>
    <tableColumn id="12" xr3:uid="{8E3E7031-5C48-426F-B0A8-1E673641AE06}" name="2. Spieluhr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Relationship Id="rId4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4657D-A030-4957-8F14-1D36F394C6EC}">
  <dimension ref="A1:J17"/>
  <sheetViews>
    <sheetView workbookViewId="0">
      <selection activeCell="B22" sqref="B22"/>
    </sheetView>
  </sheetViews>
  <sheetFormatPr baseColWidth="10" defaultRowHeight="14.4" x14ac:dyDescent="0.55000000000000004"/>
  <cols>
    <col min="1" max="1" width="20.83984375" bestFit="1" customWidth="1"/>
    <col min="2" max="2" width="14.68359375" bestFit="1" customWidth="1"/>
    <col min="3" max="3" width="17.26171875" bestFit="1" customWidth="1"/>
    <col min="4" max="4" width="26.83984375" bestFit="1" customWidth="1"/>
    <col min="6" max="6" width="17.26171875" bestFit="1" customWidth="1"/>
    <col min="9" max="9" width="16.15625" bestFit="1" customWidth="1"/>
  </cols>
  <sheetData>
    <row r="1" spans="1:10" x14ac:dyDescent="0.55000000000000004">
      <c r="A1" t="s">
        <v>10</v>
      </c>
      <c r="C1" t="s">
        <v>13</v>
      </c>
    </row>
    <row r="2" spans="1:10" x14ac:dyDescent="0.55000000000000004">
      <c r="A2" s="1" t="s">
        <v>28</v>
      </c>
      <c r="B2" s="1"/>
      <c r="C2" s="14">
        <v>8.3333333333333332E-3</v>
      </c>
      <c r="D2" t="s">
        <v>97</v>
      </c>
    </row>
    <row r="3" spans="1:10" x14ac:dyDescent="0.55000000000000004">
      <c r="A3" s="1" t="s">
        <v>41</v>
      </c>
      <c r="B3" s="1"/>
      <c r="C3" s="14">
        <v>6.9444444444444441E-3</v>
      </c>
      <c r="D3" t="s">
        <v>22</v>
      </c>
    </row>
    <row r="4" spans="1:10" x14ac:dyDescent="0.55000000000000004">
      <c r="A4" s="1" t="s">
        <v>29</v>
      </c>
      <c r="B4" s="1"/>
    </row>
    <row r="5" spans="1:10" x14ac:dyDescent="0.55000000000000004">
      <c r="B5" s="1"/>
    </row>
    <row r="7" spans="1:10" x14ac:dyDescent="0.55000000000000004">
      <c r="A7" s="4">
        <v>45620</v>
      </c>
    </row>
    <row r="8" spans="1:10" x14ac:dyDescent="0.55000000000000004">
      <c r="A8" s="1" t="s">
        <v>14</v>
      </c>
      <c r="B8" s="1" t="s">
        <v>37</v>
      </c>
      <c r="C8" s="1" t="s">
        <v>18</v>
      </c>
      <c r="D8" s="1"/>
    </row>
    <row r="9" spans="1:10" x14ac:dyDescent="0.55000000000000004">
      <c r="A9" s="1" t="s">
        <v>20</v>
      </c>
      <c r="B9" s="1" t="s">
        <v>21</v>
      </c>
      <c r="C9" s="1" t="s">
        <v>15</v>
      </c>
      <c r="D9" s="1" t="s">
        <v>16</v>
      </c>
      <c r="E9" s="1" t="s">
        <v>30</v>
      </c>
      <c r="F9" s="1" t="s">
        <v>34</v>
      </c>
      <c r="G9" s="8" t="s">
        <v>79</v>
      </c>
      <c r="H9" s="8" t="s">
        <v>78</v>
      </c>
      <c r="I9" s="1" t="s">
        <v>33</v>
      </c>
      <c r="J9" s="1" t="s">
        <v>38</v>
      </c>
    </row>
    <row r="10" spans="1:10" x14ac:dyDescent="0.55000000000000004">
      <c r="A10" s="3">
        <v>0.41666666666666669</v>
      </c>
      <c r="B10" s="3">
        <f>A10+$C$2</f>
        <v>0.42500000000000004</v>
      </c>
      <c r="C10" t="s">
        <v>29</v>
      </c>
      <c r="D10" t="s">
        <v>28</v>
      </c>
      <c r="E10" t="s">
        <v>28</v>
      </c>
      <c r="F10" t="s">
        <v>41</v>
      </c>
      <c r="G10" t="s">
        <v>29</v>
      </c>
      <c r="I10" t="s">
        <v>41</v>
      </c>
    </row>
    <row r="11" spans="1:10" x14ac:dyDescent="0.55000000000000004">
      <c r="A11" s="3">
        <f>B10+$C$3</f>
        <v>0.43194444444444446</v>
      </c>
      <c r="B11" s="3">
        <f>A11+$C$2</f>
        <v>0.44027777777777782</v>
      </c>
      <c r="C11" t="s">
        <v>41</v>
      </c>
      <c r="D11" t="s">
        <v>29</v>
      </c>
    </row>
    <row r="12" spans="1:10" x14ac:dyDescent="0.55000000000000004">
      <c r="A12" s="3">
        <f>B11+C3+C3</f>
        <v>0.45416666666666666</v>
      </c>
      <c r="B12" s="3">
        <f>A12+C3</f>
        <v>0.46111111111111108</v>
      </c>
      <c r="C12" t="s">
        <v>28</v>
      </c>
      <c r="D12" t="s">
        <v>41</v>
      </c>
    </row>
    <row r="13" spans="1:10" x14ac:dyDescent="0.55000000000000004">
      <c r="A13" s="3">
        <f>B12</f>
        <v>0.46111111111111108</v>
      </c>
      <c r="B13" s="3">
        <v>0.49305555555555558</v>
      </c>
      <c r="C13" t="s">
        <v>60</v>
      </c>
    </row>
    <row r="14" spans="1:10" x14ac:dyDescent="0.55000000000000004">
      <c r="A14" s="3">
        <f>B13</f>
        <v>0.49305555555555558</v>
      </c>
      <c r="B14" s="3">
        <f t="shared" ref="B14:B15" si="0">A14+$C$2</f>
        <v>0.50138888888888888</v>
      </c>
      <c r="C14" t="s">
        <v>28</v>
      </c>
      <c r="D14" t="s">
        <v>29</v>
      </c>
    </row>
    <row r="15" spans="1:10" x14ac:dyDescent="0.55000000000000004">
      <c r="A15" s="3">
        <f t="shared" ref="A15" si="1">B14+$C$3</f>
        <v>0.5083333333333333</v>
      </c>
      <c r="B15" s="3">
        <f t="shared" si="0"/>
        <v>0.51666666666666661</v>
      </c>
      <c r="C15" t="s">
        <v>41</v>
      </c>
      <c r="D15" t="s">
        <v>28</v>
      </c>
    </row>
    <row r="16" spans="1:10" x14ac:dyDescent="0.55000000000000004">
      <c r="A16" s="3">
        <f t="shared" ref="A16" si="2">B15+$C$3</f>
        <v>0.52361111111111103</v>
      </c>
      <c r="B16" s="3">
        <f t="shared" ref="B16" si="3">A16+$C$2</f>
        <v>0.53194444444444433</v>
      </c>
      <c r="C16" t="s">
        <v>29</v>
      </c>
      <c r="D16" t="s">
        <v>41</v>
      </c>
    </row>
    <row r="17" spans="1:2" x14ac:dyDescent="0.55000000000000004">
      <c r="A17" s="3"/>
      <c r="B17" s="3"/>
    </row>
  </sheetData>
  <pageMargins left="0.7" right="0.7" top="0.78740157499999996" bottom="0.78740157499999996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6D005-A2BB-4836-BCD2-54EF4EE5F4CD}">
  <dimension ref="A1:L27"/>
  <sheetViews>
    <sheetView workbookViewId="0">
      <selection activeCell="L7" sqref="L7"/>
    </sheetView>
  </sheetViews>
  <sheetFormatPr baseColWidth="10" defaultRowHeight="14.4" x14ac:dyDescent="0.55000000000000004"/>
  <cols>
    <col min="1" max="1" width="18.68359375" bestFit="1" customWidth="1"/>
    <col min="2" max="2" width="15.26171875" customWidth="1"/>
    <col min="3" max="4" width="7.41796875" bestFit="1" customWidth="1"/>
    <col min="5" max="5" width="8.15625" bestFit="1" customWidth="1"/>
    <col min="6" max="6" width="13.41796875" bestFit="1" customWidth="1"/>
    <col min="7" max="8" width="12.15625" bestFit="1" customWidth="1"/>
    <col min="12" max="12" width="63.83984375" bestFit="1" customWidth="1"/>
  </cols>
  <sheetData>
    <row r="1" spans="1:12" x14ac:dyDescent="0.55000000000000004">
      <c r="B1" s="1" t="s">
        <v>7</v>
      </c>
      <c r="C1" s="1" t="s">
        <v>0</v>
      </c>
      <c r="D1" s="1" t="s">
        <v>1</v>
      </c>
      <c r="E1" s="1" t="s">
        <v>49</v>
      </c>
      <c r="F1" s="1" t="s">
        <v>2</v>
      </c>
      <c r="G1" s="1" t="s">
        <v>50</v>
      </c>
      <c r="H1" s="1" t="s">
        <v>42</v>
      </c>
      <c r="I1" s="1" t="s">
        <v>43</v>
      </c>
      <c r="J1" s="1" t="s">
        <v>52</v>
      </c>
      <c r="K1" s="1" t="s">
        <v>44</v>
      </c>
      <c r="L1" s="1" t="s">
        <v>5</v>
      </c>
    </row>
    <row r="2" spans="1:12" x14ac:dyDescent="0.55000000000000004">
      <c r="A2" t="s">
        <v>3</v>
      </c>
      <c r="D2" t="s">
        <v>4</v>
      </c>
      <c r="F2" t="s">
        <v>4</v>
      </c>
      <c r="H2" t="s">
        <v>4</v>
      </c>
    </row>
    <row r="3" spans="1:12" x14ac:dyDescent="0.55000000000000004">
      <c r="A3" t="s">
        <v>29</v>
      </c>
      <c r="B3" t="s">
        <v>4</v>
      </c>
      <c r="C3" t="s">
        <v>4</v>
      </c>
      <c r="D3" t="s">
        <v>4</v>
      </c>
      <c r="F3" t="s">
        <v>4</v>
      </c>
      <c r="G3" t="s">
        <v>4</v>
      </c>
      <c r="H3" t="s">
        <v>4</v>
      </c>
      <c r="I3" t="s">
        <v>4</v>
      </c>
      <c r="J3" t="s">
        <v>4</v>
      </c>
      <c r="K3" t="s">
        <v>4</v>
      </c>
    </row>
    <row r="4" spans="1:12" x14ac:dyDescent="0.55000000000000004">
      <c r="A4" t="s">
        <v>66</v>
      </c>
      <c r="I4" t="s">
        <v>4</v>
      </c>
    </row>
    <row r="5" spans="1:12" x14ac:dyDescent="0.55000000000000004">
      <c r="A5" t="s">
        <v>6</v>
      </c>
    </row>
    <row r="6" spans="1:12" x14ac:dyDescent="0.55000000000000004">
      <c r="A6" t="s">
        <v>53</v>
      </c>
      <c r="B6" t="s">
        <v>4</v>
      </c>
      <c r="C6" t="s">
        <v>4</v>
      </c>
      <c r="D6" t="s">
        <v>4</v>
      </c>
      <c r="E6" t="s">
        <v>4</v>
      </c>
      <c r="I6" t="s">
        <v>4</v>
      </c>
      <c r="L6" t="s">
        <v>46</v>
      </c>
    </row>
    <row r="7" spans="1:12" x14ac:dyDescent="0.55000000000000004">
      <c r="A7" t="s">
        <v>54</v>
      </c>
      <c r="C7" t="s">
        <v>4</v>
      </c>
      <c r="D7" t="s">
        <v>4</v>
      </c>
      <c r="E7" t="s">
        <v>4</v>
      </c>
      <c r="F7" t="s">
        <v>4</v>
      </c>
      <c r="G7" t="s">
        <v>4</v>
      </c>
      <c r="H7" t="s">
        <v>4</v>
      </c>
      <c r="I7" t="s">
        <v>4</v>
      </c>
      <c r="K7" t="s">
        <v>4</v>
      </c>
      <c r="L7" t="s">
        <v>45</v>
      </c>
    </row>
    <row r="8" spans="1:12" x14ac:dyDescent="0.55000000000000004">
      <c r="A8" t="s">
        <v>8</v>
      </c>
      <c r="C8" t="s">
        <v>4</v>
      </c>
      <c r="D8" t="s">
        <v>4</v>
      </c>
      <c r="F8" t="s">
        <v>4</v>
      </c>
      <c r="G8" t="s">
        <v>4</v>
      </c>
      <c r="I8" t="s">
        <v>4</v>
      </c>
      <c r="J8" t="s">
        <v>4</v>
      </c>
    </row>
    <row r="9" spans="1:12" x14ac:dyDescent="0.55000000000000004">
      <c r="A9" t="s">
        <v>9</v>
      </c>
      <c r="C9" t="s">
        <v>4</v>
      </c>
      <c r="D9" t="s">
        <v>4</v>
      </c>
    </row>
    <row r="10" spans="1:12" x14ac:dyDescent="0.55000000000000004">
      <c r="A10" t="s">
        <v>47</v>
      </c>
      <c r="I10" t="s">
        <v>4</v>
      </c>
      <c r="J10" t="s">
        <v>4</v>
      </c>
    </row>
    <row r="11" spans="1:12" x14ac:dyDescent="0.55000000000000004">
      <c r="A11" t="s">
        <v>48</v>
      </c>
    </row>
    <row r="12" spans="1:12" x14ac:dyDescent="0.55000000000000004">
      <c r="A12" s="1" t="s">
        <v>51</v>
      </c>
      <c r="B12" s="15">
        <f>COUNTIF(B2:B11,"ja")</f>
        <v>2</v>
      </c>
      <c r="C12" s="15">
        <f t="shared" ref="C12:K12" si="0">COUNTIF(C2:C11,"ja")</f>
        <v>5</v>
      </c>
      <c r="D12" s="15">
        <f t="shared" si="0"/>
        <v>6</v>
      </c>
      <c r="E12" s="15">
        <f t="shared" si="0"/>
        <v>2</v>
      </c>
      <c r="F12" s="15">
        <f t="shared" si="0"/>
        <v>4</v>
      </c>
      <c r="G12" s="15">
        <f t="shared" si="0"/>
        <v>3</v>
      </c>
      <c r="H12" s="15">
        <f t="shared" si="0"/>
        <v>3</v>
      </c>
      <c r="I12" s="15">
        <f t="shared" si="0"/>
        <v>6</v>
      </c>
      <c r="J12" s="15">
        <f t="shared" si="0"/>
        <v>3</v>
      </c>
      <c r="K12" s="15">
        <f t="shared" si="0"/>
        <v>2</v>
      </c>
    </row>
    <row r="16" spans="1:12" x14ac:dyDescent="0.55000000000000004">
      <c r="A16" t="s">
        <v>55</v>
      </c>
      <c r="C16" t="s">
        <v>56</v>
      </c>
      <c r="D16" t="s">
        <v>56</v>
      </c>
      <c r="E16" t="s">
        <v>57</v>
      </c>
      <c r="F16" t="s">
        <v>58</v>
      </c>
      <c r="G16" t="s">
        <v>58</v>
      </c>
      <c r="H16" t="s">
        <v>59</v>
      </c>
      <c r="I16" t="s">
        <v>71</v>
      </c>
      <c r="J16" t="s">
        <v>71</v>
      </c>
    </row>
    <row r="18" spans="1:10" x14ac:dyDescent="0.55000000000000004">
      <c r="H18">
        <v>1.5</v>
      </c>
      <c r="I18" t="s">
        <v>72</v>
      </c>
      <c r="J18" t="s">
        <v>72</v>
      </c>
    </row>
    <row r="21" spans="1:10" x14ac:dyDescent="0.55000000000000004">
      <c r="A21" t="s">
        <v>61</v>
      </c>
    </row>
    <row r="22" spans="1:10" x14ac:dyDescent="0.55000000000000004">
      <c r="B22" s="4">
        <v>45606</v>
      </c>
    </row>
    <row r="23" spans="1:10" x14ac:dyDescent="0.55000000000000004">
      <c r="A23" t="s">
        <v>62</v>
      </c>
      <c r="B23" s="16" t="s">
        <v>63</v>
      </c>
      <c r="C23" s="16" t="s">
        <v>64</v>
      </c>
      <c r="D23" t="s">
        <v>49</v>
      </c>
      <c r="E23" t="s">
        <v>50</v>
      </c>
      <c r="F23" s="16" t="s">
        <v>69</v>
      </c>
    </row>
    <row r="25" spans="1:10" x14ac:dyDescent="0.55000000000000004">
      <c r="A25" t="s">
        <v>8</v>
      </c>
      <c r="B25" s="16" t="s">
        <v>65</v>
      </c>
      <c r="C25" s="16" t="s">
        <v>50</v>
      </c>
      <c r="D25" s="16" t="s">
        <v>68</v>
      </c>
    </row>
    <row r="27" spans="1:10" x14ac:dyDescent="0.55000000000000004">
      <c r="A27" t="s">
        <v>17</v>
      </c>
      <c r="B27" s="16" t="s">
        <v>68</v>
      </c>
      <c r="C27" s="16" t="s">
        <v>63</v>
      </c>
      <c r="D27" t="s">
        <v>64</v>
      </c>
      <c r="E27" s="16" t="s">
        <v>50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4A065-1B7E-4CA4-A201-7432CCE663A4}">
  <dimension ref="A1:L86"/>
  <sheetViews>
    <sheetView tabSelected="1" topLeftCell="A74" zoomScale="148" zoomScaleNormal="148" workbookViewId="0">
      <selection activeCell="E60" sqref="E60"/>
    </sheetView>
  </sheetViews>
  <sheetFormatPr baseColWidth="10" defaultRowHeight="14.4" x14ac:dyDescent="0.55000000000000004"/>
  <cols>
    <col min="1" max="1" width="12.83984375" customWidth="1"/>
    <col min="2" max="2" width="13" customWidth="1"/>
    <col min="3" max="3" width="17.26171875" bestFit="1" customWidth="1"/>
    <col min="4" max="4" width="26.83984375" bestFit="1" customWidth="1"/>
    <col min="5" max="6" width="20.68359375" bestFit="1" customWidth="1"/>
    <col min="7" max="7" width="16.15625" bestFit="1" customWidth="1"/>
    <col min="8" max="8" width="17.26171875" bestFit="1" customWidth="1"/>
    <col min="9" max="12" width="12.41796875" customWidth="1"/>
  </cols>
  <sheetData>
    <row r="1" spans="1:12" x14ac:dyDescent="0.55000000000000004">
      <c r="A1" t="s">
        <v>10</v>
      </c>
      <c r="C1" t="s">
        <v>13</v>
      </c>
      <c r="F1" s="3"/>
    </row>
    <row r="2" spans="1:12" x14ac:dyDescent="0.55000000000000004">
      <c r="A2" s="1" t="s">
        <v>53</v>
      </c>
      <c r="B2" s="1"/>
      <c r="C2" s="14">
        <v>1.0416666666666666E-2</v>
      </c>
      <c r="D2" t="s">
        <v>97</v>
      </c>
    </row>
    <row r="3" spans="1:12" x14ac:dyDescent="0.55000000000000004">
      <c r="A3" s="1" t="s">
        <v>54</v>
      </c>
      <c r="B3" s="1"/>
      <c r="C3" s="14">
        <v>6.9444444444444441E-3</v>
      </c>
      <c r="D3" t="s">
        <v>22</v>
      </c>
    </row>
    <row r="4" spans="1:12" x14ac:dyDescent="0.55000000000000004">
      <c r="A4" s="1" t="s">
        <v>29</v>
      </c>
      <c r="B4" s="1"/>
    </row>
    <row r="5" spans="1:12" x14ac:dyDescent="0.55000000000000004">
      <c r="A5" s="1" t="s">
        <v>41</v>
      </c>
      <c r="B5" s="1"/>
    </row>
    <row r="6" spans="1:12" x14ac:dyDescent="0.55000000000000004">
      <c r="A6" s="1" t="s">
        <v>39</v>
      </c>
      <c r="B6" s="1"/>
    </row>
    <row r="7" spans="1:12" x14ac:dyDescent="0.55000000000000004">
      <c r="A7" s="1"/>
      <c r="B7" s="1"/>
    </row>
    <row r="9" spans="1:12" x14ac:dyDescent="0.55000000000000004">
      <c r="A9" s="1" t="s">
        <v>26</v>
      </c>
    </row>
    <row r="10" spans="1:12" x14ac:dyDescent="0.55000000000000004">
      <c r="A10" s="1" t="s">
        <v>0</v>
      </c>
      <c r="B10">
        <v>15</v>
      </c>
      <c r="C10" t="s">
        <v>11</v>
      </c>
    </row>
    <row r="11" spans="1:12" x14ac:dyDescent="0.55000000000000004">
      <c r="A11" s="1"/>
      <c r="B11" s="1"/>
    </row>
    <row r="12" spans="1:12" x14ac:dyDescent="0.55000000000000004">
      <c r="A12" s="1"/>
      <c r="B12" s="1"/>
    </row>
    <row r="14" spans="1:12" x14ac:dyDescent="0.55000000000000004">
      <c r="A14" s="4">
        <v>45578</v>
      </c>
    </row>
    <row r="15" spans="1:12" x14ac:dyDescent="0.55000000000000004">
      <c r="A15" s="1" t="s">
        <v>14</v>
      </c>
      <c r="B15" s="1" t="s">
        <v>37</v>
      </c>
      <c r="C15" s="1" t="s">
        <v>18</v>
      </c>
      <c r="D15" s="1"/>
      <c r="E15" s="1" t="s">
        <v>19</v>
      </c>
    </row>
    <row r="16" spans="1:12" x14ac:dyDescent="0.55000000000000004">
      <c r="A16" s="1" t="s">
        <v>20</v>
      </c>
      <c r="B16" s="1" t="s">
        <v>21</v>
      </c>
      <c r="C16" s="1" t="s">
        <v>15</v>
      </c>
      <c r="D16" s="1" t="s">
        <v>16</v>
      </c>
      <c r="E16" s="1" t="s">
        <v>35</v>
      </c>
      <c r="F16" s="1" t="s">
        <v>36</v>
      </c>
      <c r="G16" s="1" t="s">
        <v>30</v>
      </c>
      <c r="H16" s="1" t="s">
        <v>34</v>
      </c>
      <c r="I16" s="8" t="s">
        <v>79</v>
      </c>
      <c r="J16" s="8" t="s">
        <v>78</v>
      </c>
      <c r="K16" s="1" t="s">
        <v>33</v>
      </c>
      <c r="L16" s="1" t="s">
        <v>38</v>
      </c>
    </row>
    <row r="17" spans="1:12" x14ac:dyDescent="0.55000000000000004">
      <c r="A17" s="3">
        <v>0.38541666666666669</v>
      </c>
      <c r="B17" s="3">
        <f>A17+$C$2</f>
        <v>0.39583333333333337</v>
      </c>
      <c r="C17" t="s">
        <v>39</v>
      </c>
      <c r="D17" t="s">
        <v>53</v>
      </c>
      <c r="E17" t="s">
        <v>41</v>
      </c>
      <c r="F17" t="s">
        <v>54</v>
      </c>
      <c r="G17" t="s">
        <v>53</v>
      </c>
      <c r="H17" t="s">
        <v>41</v>
      </c>
      <c r="I17" t="s">
        <v>53</v>
      </c>
      <c r="K17" t="s">
        <v>41</v>
      </c>
      <c r="L17" t="s">
        <v>29</v>
      </c>
    </row>
    <row r="18" spans="1:12" x14ac:dyDescent="0.55000000000000004">
      <c r="A18" s="3">
        <f>B17+$C$3</f>
        <v>0.40277777777777779</v>
      </c>
      <c r="B18" s="3">
        <f>A18+$C$2</f>
        <v>0.41319444444444448</v>
      </c>
      <c r="C18" t="s">
        <v>53</v>
      </c>
      <c r="D18" t="s">
        <v>29</v>
      </c>
      <c r="E18" t="s">
        <v>54</v>
      </c>
      <c r="F18" t="s">
        <v>39</v>
      </c>
    </row>
    <row r="19" spans="1:12" x14ac:dyDescent="0.55000000000000004">
      <c r="A19" s="3">
        <f>B18+C3+C3</f>
        <v>0.42708333333333331</v>
      </c>
      <c r="B19" s="3">
        <f>A19+C3</f>
        <v>0.43402777777777773</v>
      </c>
      <c r="C19" t="s">
        <v>60</v>
      </c>
    </row>
    <row r="20" spans="1:12" x14ac:dyDescent="0.55000000000000004">
      <c r="A20" s="3">
        <f>B19</f>
        <v>0.43402777777777773</v>
      </c>
      <c r="B20" s="3">
        <f t="shared" ref="B20:B22" si="0">A20+$C$2</f>
        <v>0.44444444444444442</v>
      </c>
      <c r="C20" t="s">
        <v>29</v>
      </c>
      <c r="D20" t="s">
        <v>41</v>
      </c>
      <c r="E20" t="s">
        <v>53</v>
      </c>
      <c r="F20" t="s">
        <v>54</v>
      </c>
    </row>
    <row r="21" spans="1:12" x14ac:dyDescent="0.55000000000000004">
      <c r="A21" s="3">
        <f t="shared" ref="A21:A22" si="1">B20+$C$3</f>
        <v>0.45138888888888884</v>
      </c>
      <c r="B21" s="3">
        <f t="shared" si="0"/>
        <v>0.46180555555555552</v>
      </c>
      <c r="C21" t="s">
        <v>29</v>
      </c>
      <c r="D21" t="s">
        <v>39</v>
      </c>
      <c r="E21" t="s">
        <v>41</v>
      </c>
      <c r="F21" t="s">
        <v>53</v>
      </c>
    </row>
    <row r="22" spans="1:12" x14ac:dyDescent="0.55000000000000004">
      <c r="A22" s="3">
        <f t="shared" si="1"/>
        <v>0.46874999999999994</v>
      </c>
      <c r="B22" s="3">
        <f t="shared" si="0"/>
        <v>0.47916666666666663</v>
      </c>
      <c r="C22" t="s">
        <v>54</v>
      </c>
      <c r="D22" t="s">
        <v>29</v>
      </c>
      <c r="E22" t="s">
        <v>39</v>
      </c>
      <c r="F22" t="s">
        <v>41</v>
      </c>
    </row>
    <row r="23" spans="1:12" x14ac:dyDescent="0.55000000000000004">
      <c r="A23" s="3"/>
      <c r="B23" s="3"/>
    </row>
    <row r="24" spans="1:12" x14ac:dyDescent="0.55000000000000004">
      <c r="A24" s="3"/>
      <c r="B24" s="3"/>
    </row>
    <row r="25" spans="1:12" x14ac:dyDescent="0.55000000000000004">
      <c r="A25" s="3"/>
      <c r="B25" s="3"/>
    </row>
    <row r="26" spans="1:12" x14ac:dyDescent="0.55000000000000004">
      <c r="A26" s="4">
        <v>45605</v>
      </c>
      <c r="E26" s="1" t="s">
        <v>14</v>
      </c>
    </row>
    <row r="27" spans="1:12" x14ac:dyDescent="0.55000000000000004">
      <c r="A27" s="1" t="s">
        <v>23</v>
      </c>
      <c r="B27" s="1" t="s">
        <v>37</v>
      </c>
      <c r="C27" s="1" t="s">
        <v>103</v>
      </c>
      <c r="D27" s="1"/>
      <c r="E27" s="1" t="s">
        <v>104</v>
      </c>
    </row>
    <row r="28" spans="1:12" x14ac:dyDescent="0.55000000000000004">
      <c r="A28" s="1" t="s">
        <v>20</v>
      </c>
      <c r="B28" s="1" t="s">
        <v>21</v>
      </c>
      <c r="C28" s="1" t="s">
        <v>15</v>
      </c>
      <c r="D28" s="1" t="s">
        <v>16</v>
      </c>
      <c r="E28" s="1" t="s">
        <v>35</v>
      </c>
      <c r="F28" s="1" t="s">
        <v>36</v>
      </c>
      <c r="G28" s="1" t="s">
        <v>30</v>
      </c>
      <c r="H28" s="1" t="s">
        <v>34</v>
      </c>
      <c r="I28" s="8" t="s">
        <v>79</v>
      </c>
      <c r="J28" s="8" t="s">
        <v>78</v>
      </c>
      <c r="K28" s="1" t="s">
        <v>33</v>
      </c>
      <c r="L28" s="1" t="s">
        <v>38</v>
      </c>
    </row>
    <row r="29" spans="1:12" x14ac:dyDescent="0.55000000000000004">
      <c r="A29" s="3">
        <v>0.625</v>
      </c>
      <c r="B29" s="3">
        <f>A29+$C$2</f>
        <v>0.63541666666666663</v>
      </c>
      <c r="C29" t="str">
        <f>D17</f>
        <v>WFV Pink</v>
      </c>
      <c r="D29" t="s">
        <v>29</v>
      </c>
      <c r="E29" t="str">
        <f>F17</f>
        <v>WFV Schwarz</v>
      </c>
      <c r="F29" t="s">
        <v>87</v>
      </c>
      <c r="G29" t="s">
        <v>29</v>
      </c>
      <c r="H29" t="s">
        <v>75</v>
      </c>
      <c r="I29" t="s">
        <v>29</v>
      </c>
      <c r="K29" t="s">
        <v>75</v>
      </c>
      <c r="L29" t="s">
        <v>29</v>
      </c>
    </row>
    <row r="30" spans="1:12" x14ac:dyDescent="0.55000000000000004">
      <c r="A30" s="3">
        <f>B29+$C$3</f>
        <v>0.64236111111111105</v>
      </c>
      <c r="B30" s="3">
        <f>A30+$C$2</f>
        <v>0.65277777777777768</v>
      </c>
      <c r="C30" t="s">
        <v>41</v>
      </c>
      <c r="D30" t="s">
        <v>39</v>
      </c>
      <c r="E30" t="s">
        <v>102</v>
      </c>
      <c r="F30" t="s">
        <v>101</v>
      </c>
    </row>
    <row r="31" spans="1:12" x14ac:dyDescent="0.55000000000000004">
      <c r="A31" s="3">
        <f>B30+$C$3</f>
        <v>0.6597222222222221</v>
      </c>
      <c r="B31" s="3">
        <f t="shared" ref="B31:B34" si="2">A31+$C$2</f>
        <v>0.67013888888888873</v>
      </c>
      <c r="C31" t="s">
        <v>53</v>
      </c>
      <c r="D31" t="s">
        <v>39</v>
      </c>
      <c r="E31" t="s">
        <v>54</v>
      </c>
      <c r="F31" t="s">
        <v>101</v>
      </c>
    </row>
    <row r="32" spans="1:12" x14ac:dyDescent="0.55000000000000004">
      <c r="A32" s="3">
        <f t="shared" ref="A32:A34" si="3">B31+$C$3</f>
        <v>0.67708333333333315</v>
      </c>
      <c r="B32" s="3">
        <f t="shared" si="2"/>
        <v>0.68749999999999978</v>
      </c>
      <c r="C32" t="s">
        <v>29</v>
      </c>
      <c r="D32" t="s">
        <v>41</v>
      </c>
      <c r="E32" t="s">
        <v>87</v>
      </c>
      <c r="F32" t="s">
        <v>102</v>
      </c>
    </row>
    <row r="33" spans="1:12" x14ac:dyDescent="0.55000000000000004">
      <c r="A33" s="3">
        <f t="shared" si="3"/>
        <v>0.6944444444444442</v>
      </c>
      <c r="B33" s="3">
        <f t="shared" si="2"/>
        <v>0.70486111111111083</v>
      </c>
      <c r="C33" t="s">
        <v>39</v>
      </c>
      <c r="D33" t="str">
        <f>C21</f>
        <v>FBC Dragons</v>
      </c>
      <c r="E33" t="s">
        <v>101</v>
      </c>
      <c r="F33" t="s">
        <v>87</v>
      </c>
    </row>
    <row r="34" spans="1:12" x14ac:dyDescent="0.55000000000000004">
      <c r="A34" s="3">
        <f t="shared" si="3"/>
        <v>0.71180555555555525</v>
      </c>
      <c r="B34" s="3">
        <f t="shared" si="2"/>
        <v>0.72222222222222188</v>
      </c>
      <c r="C34" t="s">
        <v>41</v>
      </c>
      <c r="D34" t="s">
        <v>53</v>
      </c>
      <c r="E34" t="s">
        <v>102</v>
      </c>
      <c r="F34" t="s">
        <v>54</v>
      </c>
    </row>
    <row r="35" spans="1:12" x14ac:dyDescent="0.55000000000000004">
      <c r="A35" s="3"/>
      <c r="B35" s="3"/>
      <c r="G35" s="5"/>
      <c r="H35" s="5"/>
      <c r="I35" s="6"/>
      <c r="J35" s="6"/>
      <c r="K35" s="7"/>
    </row>
    <row r="36" spans="1:12" x14ac:dyDescent="0.55000000000000004">
      <c r="A36" s="3"/>
      <c r="B36" s="3"/>
      <c r="G36" s="5"/>
      <c r="H36" s="5"/>
      <c r="I36" s="5"/>
      <c r="J36" s="5"/>
      <c r="K36" s="17"/>
      <c r="L36" s="5"/>
    </row>
    <row r="37" spans="1:12" x14ac:dyDescent="0.55000000000000004">
      <c r="A37" s="3"/>
      <c r="B37" s="3"/>
      <c r="G37" s="5"/>
      <c r="H37" s="5"/>
      <c r="I37" s="5"/>
      <c r="J37" s="5"/>
      <c r="K37" s="17"/>
      <c r="L37" s="5"/>
    </row>
    <row r="38" spans="1:12" x14ac:dyDescent="0.55000000000000004">
      <c r="A38" s="3"/>
      <c r="B38" s="3"/>
      <c r="G38" s="5"/>
      <c r="H38" s="5"/>
      <c r="I38" s="5"/>
      <c r="J38" s="5"/>
      <c r="K38" s="17"/>
      <c r="L38" s="5"/>
    </row>
    <row r="39" spans="1:12" x14ac:dyDescent="0.55000000000000004">
      <c r="A39" s="3"/>
      <c r="B39" s="3"/>
      <c r="G39" s="5"/>
      <c r="H39" s="5"/>
    </row>
    <row r="40" spans="1:12" x14ac:dyDescent="0.55000000000000004">
      <c r="A40" s="4">
        <v>45619</v>
      </c>
      <c r="E40" s="1" t="s">
        <v>23</v>
      </c>
    </row>
    <row r="41" spans="1:12" x14ac:dyDescent="0.55000000000000004">
      <c r="A41" s="1" t="s">
        <v>24</v>
      </c>
      <c r="B41" s="1" t="s">
        <v>37</v>
      </c>
      <c r="C41" s="1" t="s">
        <v>103</v>
      </c>
      <c r="D41" s="1"/>
      <c r="E41" s="1" t="s">
        <v>104</v>
      </c>
    </row>
    <row r="42" spans="1:12" x14ac:dyDescent="0.55000000000000004">
      <c r="A42" s="1" t="s">
        <v>20</v>
      </c>
      <c r="B42" s="1" t="s">
        <v>21</v>
      </c>
      <c r="C42" s="1" t="s">
        <v>15</v>
      </c>
      <c r="D42" s="1" t="s">
        <v>16</v>
      </c>
      <c r="E42" s="1" t="s">
        <v>35</v>
      </c>
      <c r="F42" s="1" t="s">
        <v>36</v>
      </c>
      <c r="G42" s="1" t="s">
        <v>30</v>
      </c>
      <c r="H42" s="1" t="s">
        <v>34</v>
      </c>
      <c r="I42" s="8" t="s">
        <v>79</v>
      </c>
      <c r="J42" s="8" t="s">
        <v>78</v>
      </c>
      <c r="K42" s="1" t="s">
        <v>33</v>
      </c>
      <c r="L42" s="1" t="s">
        <v>38</v>
      </c>
    </row>
    <row r="43" spans="1:12" x14ac:dyDescent="0.55000000000000004">
      <c r="A43" s="3">
        <v>0.625</v>
      </c>
      <c r="B43" s="3">
        <f>A43+$C$2</f>
        <v>0.63541666666666663</v>
      </c>
      <c r="C43" t="s">
        <v>39</v>
      </c>
      <c r="D43" t="s">
        <v>53</v>
      </c>
      <c r="E43" t="s">
        <v>102</v>
      </c>
      <c r="F43" t="s">
        <v>101</v>
      </c>
      <c r="G43" t="s">
        <v>41</v>
      </c>
      <c r="H43" t="s">
        <v>29</v>
      </c>
      <c r="I43" t="s">
        <v>41</v>
      </c>
      <c r="K43" t="s">
        <v>29</v>
      </c>
      <c r="L43" t="s">
        <v>29</v>
      </c>
    </row>
    <row r="44" spans="1:12" x14ac:dyDescent="0.55000000000000004">
      <c r="A44" s="3">
        <f>B43+$C$3</f>
        <v>0.64236111111111105</v>
      </c>
      <c r="B44" s="3">
        <f>A44+$C$2</f>
        <v>0.65277777777777768</v>
      </c>
      <c r="C44" t="s">
        <v>29</v>
      </c>
      <c r="D44" t="s">
        <v>41</v>
      </c>
      <c r="E44" t="s">
        <v>87</v>
      </c>
      <c r="F44" t="s">
        <v>54</v>
      </c>
    </row>
    <row r="45" spans="1:12" x14ac:dyDescent="0.55000000000000004">
      <c r="A45" s="3">
        <f t="shared" ref="A45:A48" si="4">B44+$C$3</f>
        <v>0.6597222222222221</v>
      </c>
      <c r="B45" s="3">
        <f t="shared" ref="B45:B48" si="5">A45+$C$2</f>
        <v>0.67013888888888873</v>
      </c>
      <c r="C45" t="s">
        <v>29</v>
      </c>
      <c r="D45" t="s">
        <v>39</v>
      </c>
      <c r="E45" t="s">
        <v>87</v>
      </c>
      <c r="F45" t="s">
        <v>102</v>
      </c>
    </row>
    <row r="46" spans="1:12" x14ac:dyDescent="0.55000000000000004">
      <c r="A46" s="3">
        <f t="shared" si="4"/>
        <v>0.67708333333333315</v>
      </c>
      <c r="B46" s="3">
        <f t="shared" si="5"/>
        <v>0.68749999999999978</v>
      </c>
      <c r="C46" t="s">
        <v>41</v>
      </c>
      <c r="D46" t="s">
        <v>53</v>
      </c>
      <c r="E46" t="s">
        <v>101</v>
      </c>
      <c r="F46" t="s">
        <v>54</v>
      </c>
    </row>
    <row r="47" spans="1:12" x14ac:dyDescent="0.55000000000000004">
      <c r="A47" s="3">
        <f t="shared" si="4"/>
        <v>0.6944444444444442</v>
      </c>
      <c r="B47" s="3">
        <f t="shared" si="5"/>
        <v>0.70486111111111083</v>
      </c>
      <c r="C47" t="s">
        <v>39</v>
      </c>
      <c r="D47" t="s">
        <v>41</v>
      </c>
      <c r="E47" t="s">
        <v>87</v>
      </c>
      <c r="F47" t="s">
        <v>101</v>
      </c>
    </row>
    <row r="48" spans="1:12" x14ac:dyDescent="0.55000000000000004">
      <c r="A48" s="3">
        <f t="shared" si="4"/>
        <v>0.71180555555555525</v>
      </c>
      <c r="B48" s="3">
        <f t="shared" si="5"/>
        <v>0.72222222222222188</v>
      </c>
      <c r="C48" t="s">
        <v>29</v>
      </c>
      <c r="D48" t="s">
        <v>53</v>
      </c>
      <c r="E48" t="s">
        <v>102</v>
      </c>
      <c r="F48" t="s">
        <v>54</v>
      </c>
    </row>
    <row r="49" spans="1:12" x14ac:dyDescent="0.55000000000000004">
      <c r="A49" s="3"/>
      <c r="B49" s="3"/>
    </row>
    <row r="50" spans="1:12" x14ac:dyDescent="0.55000000000000004">
      <c r="A50" s="3"/>
      <c r="B50" s="3"/>
    </row>
    <row r="51" spans="1:12" x14ac:dyDescent="0.55000000000000004">
      <c r="A51" s="3"/>
      <c r="B51" s="3"/>
    </row>
    <row r="52" spans="1:12" x14ac:dyDescent="0.55000000000000004">
      <c r="A52" s="3"/>
      <c r="B52" s="3"/>
    </row>
    <row r="53" spans="1:12" x14ac:dyDescent="0.55000000000000004">
      <c r="A53" s="4">
        <v>45627</v>
      </c>
      <c r="E53" s="1" t="s">
        <v>24</v>
      </c>
    </row>
    <row r="54" spans="1:12" x14ac:dyDescent="0.55000000000000004">
      <c r="A54" s="1" t="s">
        <v>25</v>
      </c>
      <c r="B54" s="1" t="s">
        <v>37</v>
      </c>
      <c r="C54" s="1" t="s">
        <v>103</v>
      </c>
      <c r="D54" s="1"/>
      <c r="E54" s="1" t="s">
        <v>104</v>
      </c>
    </row>
    <row r="55" spans="1:12" x14ac:dyDescent="0.55000000000000004">
      <c r="A55" s="20" t="s">
        <v>20</v>
      </c>
      <c r="B55" s="8" t="s">
        <v>21</v>
      </c>
      <c r="C55" s="8" t="s">
        <v>15</v>
      </c>
      <c r="D55" s="8" t="s">
        <v>16</v>
      </c>
      <c r="E55" s="8" t="s">
        <v>35</v>
      </c>
      <c r="F55" s="8" t="s">
        <v>36</v>
      </c>
      <c r="G55" s="8" t="s">
        <v>30</v>
      </c>
      <c r="H55" s="8" t="s">
        <v>34</v>
      </c>
      <c r="I55" s="8" t="s">
        <v>31</v>
      </c>
      <c r="J55" s="8" t="s">
        <v>32</v>
      </c>
      <c r="K55" s="8" t="s">
        <v>33</v>
      </c>
      <c r="L55" s="9" t="s">
        <v>38</v>
      </c>
    </row>
    <row r="56" spans="1:12" x14ac:dyDescent="0.55000000000000004">
      <c r="A56" s="18">
        <v>0.375</v>
      </c>
      <c r="B56" s="18">
        <v>0.38541666666666669</v>
      </c>
      <c r="C56" s="26" t="s">
        <v>53</v>
      </c>
      <c r="D56" s="26" t="s">
        <v>39</v>
      </c>
      <c r="E56" s="26" t="s">
        <v>101</v>
      </c>
      <c r="F56" s="26" t="s">
        <v>102</v>
      </c>
      <c r="G56" s="18" t="s">
        <v>74</v>
      </c>
      <c r="H56" s="18" t="s">
        <v>9</v>
      </c>
      <c r="I56" s="18" t="s">
        <v>74</v>
      </c>
      <c r="J56" s="18"/>
      <c r="K56" s="18" t="s">
        <v>9</v>
      </c>
      <c r="L56" s="18" t="s">
        <v>29</v>
      </c>
    </row>
    <row r="57" spans="1:12" x14ac:dyDescent="0.55000000000000004">
      <c r="A57" s="18">
        <f t="shared" ref="A57:A61" si="6">B56+$C$3</f>
        <v>0.3923611111111111</v>
      </c>
      <c r="B57" s="18">
        <f t="shared" ref="B57:B61" si="7">A57+$C$2</f>
        <v>0.40277777777777779</v>
      </c>
      <c r="C57" s="26" t="s">
        <v>41</v>
      </c>
      <c r="D57" s="26" t="s">
        <v>29</v>
      </c>
      <c r="E57" s="26" t="s">
        <v>54</v>
      </c>
      <c r="F57" s="26" t="s">
        <v>87</v>
      </c>
      <c r="G57" s="18"/>
      <c r="H57" s="18"/>
      <c r="I57" s="18"/>
      <c r="J57" s="18"/>
      <c r="K57" s="18"/>
      <c r="L57" s="18"/>
    </row>
    <row r="58" spans="1:12" x14ac:dyDescent="0.55000000000000004">
      <c r="A58" s="18">
        <f t="shared" si="6"/>
        <v>0.40972222222222221</v>
      </c>
      <c r="B58" s="18">
        <f t="shared" si="7"/>
        <v>0.4201388888888889</v>
      </c>
      <c r="C58" s="26" t="s">
        <v>39</v>
      </c>
      <c r="D58" s="26" t="s">
        <v>29</v>
      </c>
      <c r="E58" s="26" t="s">
        <v>102</v>
      </c>
      <c r="F58" s="26" t="s">
        <v>87</v>
      </c>
      <c r="G58" s="18"/>
      <c r="H58" s="18"/>
      <c r="I58" s="18"/>
      <c r="J58" s="18"/>
      <c r="K58" s="18"/>
      <c r="L58" s="18"/>
    </row>
    <row r="59" spans="1:12" x14ac:dyDescent="0.55000000000000004">
      <c r="A59" s="18">
        <f t="shared" si="6"/>
        <v>0.42708333333333331</v>
      </c>
      <c r="B59" s="18">
        <f t="shared" si="7"/>
        <v>0.4375</v>
      </c>
      <c r="C59" s="26" t="s">
        <v>53</v>
      </c>
      <c r="D59" s="26" t="s">
        <v>41</v>
      </c>
      <c r="E59" s="26" t="s">
        <v>54</v>
      </c>
      <c r="F59" s="26" t="s">
        <v>101</v>
      </c>
      <c r="G59" s="18"/>
      <c r="H59" s="18"/>
      <c r="I59" s="18"/>
      <c r="J59" s="18"/>
      <c r="K59" s="18"/>
      <c r="L59" s="18"/>
    </row>
    <row r="60" spans="1:12" x14ac:dyDescent="0.55000000000000004">
      <c r="A60" s="18">
        <f t="shared" si="6"/>
        <v>0.44444444444444442</v>
      </c>
      <c r="B60" s="18">
        <f t="shared" si="7"/>
        <v>0.4548611111111111</v>
      </c>
      <c r="C60" s="26" t="s">
        <v>41</v>
      </c>
      <c r="D60" s="26" t="s">
        <v>39</v>
      </c>
      <c r="E60" s="26" t="s">
        <v>101</v>
      </c>
      <c r="F60" s="26" t="s">
        <v>87</v>
      </c>
      <c r="G60" s="18"/>
      <c r="H60" s="18"/>
      <c r="I60" s="18"/>
      <c r="J60" s="18"/>
      <c r="K60" s="18"/>
      <c r="L60" s="18"/>
    </row>
    <row r="61" spans="1:12" x14ac:dyDescent="0.55000000000000004">
      <c r="A61" s="18">
        <f t="shared" si="6"/>
        <v>0.46180555555555552</v>
      </c>
      <c r="B61" s="18">
        <f t="shared" si="7"/>
        <v>0.47222222222222221</v>
      </c>
      <c r="C61" s="26" t="s">
        <v>53</v>
      </c>
      <c r="D61" s="26" t="s">
        <v>29</v>
      </c>
      <c r="E61" s="26" t="s">
        <v>54</v>
      </c>
      <c r="F61" s="26" t="s">
        <v>102</v>
      </c>
      <c r="G61" s="18"/>
      <c r="H61" s="18"/>
      <c r="I61" s="18"/>
      <c r="J61" s="18"/>
      <c r="K61" s="18"/>
      <c r="L61" s="18"/>
    </row>
    <row r="62" spans="1:12" x14ac:dyDescent="0.55000000000000004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 x14ac:dyDescent="0.55000000000000004">
      <c r="A63" s="3"/>
      <c r="B63" s="3"/>
    </row>
    <row r="64" spans="1:12" x14ac:dyDescent="0.55000000000000004">
      <c r="A64" s="3"/>
      <c r="B64" s="3"/>
    </row>
    <row r="67" spans="1:12" x14ac:dyDescent="0.55000000000000004">
      <c r="A67" s="4">
        <v>45710</v>
      </c>
      <c r="E67" s="1" t="s">
        <v>25</v>
      </c>
    </row>
    <row r="68" spans="1:12" x14ac:dyDescent="0.55000000000000004">
      <c r="A68" s="1" t="s">
        <v>40</v>
      </c>
      <c r="B68" s="1" t="s">
        <v>81</v>
      </c>
      <c r="C68" s="1" t="s">
        <v>103</v>
      </c>
      <c r="D68" s="1"/>
      <c r="E68" s="1" t="s">
        <v>104</v>
      </c>
    </row>
    <row r="69" spans="1:12" x14ac:dyDescent="0.55000000000000004">
      <c r="A69" s="8" t="s">
        <v>20</v>
      </c>
      <c r="B69" s="8" t="s">
        <v>21</v>
      </c>
      <c r="C69" s="8" t="s">
        <v>15</v>
      </c>
      <c r="D69" s="8" t="s">
        <v>16</v>
      </c>
      <c r="E69" s="8" t="s">
        <v>35</v>
      </c>
      <c r="F69" s="8" t="s">
        <v>36</v>
      </c>
      <c r="G69" s="8" t="s">
        <v>30</v>
      </c>
      <c r="H69" s="8" t="s">
        <v>34</v>
      </c>
      <c r="I69" s="8" t="s">
        <v>79</v>
      </c>
      <c r="J69" s="8" t="s">
        <v>78</v>
      </c>
      <c r="K69" s="9" t="s">
        <v>33</v>
      </c>
      <c r="L69" s="12" t="s">
        <v>38</v>
      </c>
    </row>
    <row r="70" spans="1:12" x14ac:dyDescent="0.55000000000000004">
      <c r="A70" s="18">
        <v>0.5</v>
      </c>
      <c r="B70" s="19">
        <f>A70+$C$2</f>
        <v>0.51041666666666663</v>
      </c>
      <c r="C70" s="26" t="s">
        <v>39</v>
      </c>
      <c r="D70" s="26" t="s">
        <v>53</v>
      </c>
      <c r="E70" s="26" t="s">
        <v>102</v>
      </c>
      <c r="F70" s="26" t="s">
        <v>101</v>
      </c>
      <c r="G70" s="5" t="s">
        <v>9</v>
      </c>
      <c r="H70" s="5" t="s">
        <v>29</v>
      </c>
      <c r="I70" s="5" t="s">
        <v>9</v>
      </c>
      <c r="J70" s="5"/>
      <c r="K70" s="5" t="s">
        <v>29</v>
      </c>
      <c r="L70" s="17" t="s">
        <v>29</v>
      </c>
    </row>
    <row r="71" spans="1:12" x14ac:dyDescent="0.55000000000000004">
      <c r="A71" s="18">
        <f>B70+$C$3</f>
        <v>0.51736111111111105</v>
      </c>
      <c r="B71" s="19">
        <f>A71+$C$2</f>
        <v>0.52777777777777768</v>
      </c>
      <c r="C71" s="26" t="s">
        <v>29</v>
      </c>
      <c r="D71" s="26" t="s">
        <v>41</v>
      </c>
      <c r="E71" s="26" t="s">
        <v>87</v>
      </c>
      <c r="F71" s="26" t="s">
        <v>54</v>
      </c>
      <c r="G71" s="5"/>
      <c r="H71" s="5"/>
      <c r="I71" s="5"/>
      <c r="J71" s="5"/>
      <c r="K71" s="5"/>
      <c r="L71" s="17"/>
    </row>
    <row r="72" spans="1:12" x14ac:dyDescent="0.55000000000000004">
      <c r="A72" s="18">
        <f t="shared" ref="A72:A75" si="8">B71+$C$3</f>
        <v>0.5347222222222221</v>
      </c>
      <c r="B72" s="19">
        <f t="shared" ref="B72:B75" si="9">A72+$C$2</f>
        <v>0.54513888888888873</v>
      </c>
      <c r="C72" s="26" t="s">
        <v>29</v>
      </c>
      <c r="D72" s="26" t="s">
        <v>39</v>
      </c>
      <c r="E72" s="26" t="s">
        <v>87</v>
      </c>
      <c r="F72" s="26" t="s">
        <v>102</v>
      </c>
      <c r="G72" s="5"/>
      <c r="H72" s="5"/>
      <c r="I72" s="5"/>
      <c r="J72" s="5"/>
      <c r="K72" s="5"/>
      <c r="L72" s="17"/>
    </row>
    <row r="73" spans="1:12" x14ac:dyDescent="0.55000000000000004">
      <c r="A73" s="18">
        <f t="shared" si="8"/>
        <v>0.55208333333333315</v>
      </c>
      <c r="B73" s="19">
        <f t="shared" si="9"/>
        <v>0.56249999999999978</v>
      </c>
      <c r="C73" s="26" t="s">
        <v>41</v>
      </c>
      <c r="D73" s="26" t="s">
        <v>53</v>
      </c>
      <c r="E73" s="26" t="s">
        <v>101</v>
      </c>
      <c r="F73" s="26" t="s">
        <v>54</v>
      </c>
      <c r="G73" s="5"/>
      <c r="H73" s="5"/>
      <c r="I73" s="5"/>
      <c r="J73" s="5"/>
      <c r="K73" s="5"/>
      <c r="L73" s="17"/>
    </row>
    <row r="74" spans="1:12" x14ac:dyDescent="0.55000000000000004">
      <c r="A74" s="18">
        <f t="shared" si="8"/>
        <v>0.5694444444444442</v>
      </c>
      <c r="B74" s="19">
        <f t="shared" si="9"/>
        <v>0.57986111111111083</v>
      </c>
      <c r="C74" s="26" t="s">
        <v>39</v>
      </c>
      <c r="D74" s="26" t="s">
        <v>41</v>
      </c>
      <c r="E74" s="26" t="s">
        <v>87</v>
      </c>
      <c r="F74" s="26" t="s">
        <v>101</v>
      </c>
      <c r="G74" s="5"/>
      <c r="H74" s="5"/>
      <c r="I74" s="5"/>
      <c r="J74" s="5"/>
      <c r="K74" s="5"/>
      <c r="L74" s="17"/>
    </row>
    <row r="75" spans="1:12" x14ac:dyDescent="0.55000000000000004">
      <c r="A75" s="18">
        <f t="shared" si="8"/>
        <v>0.58680555555555525</v>
      </c>
      <c r="B75" s="19">
        <f t="shared" si="9"/>
        <v>0.59722222222222188</v>
      </c>
      <c r="C75" s="26" t="s">
        <v>29</v>
      </c>
      <c r="D75" s="26" t="s">
        <v>53</v>
      </c>
      <c r="E75" s="26" t="s">
        <v>102</v>
      </c>
      <c r="F75" s="26" t="s">
        <v>54</v>
      </c>
      <c r="G75" s="5"/>
      <c r="H75" s="5"/>
      <c r="I75" s="5"/>
      <c r="J75" s="5"/>
      <c r="K75" s="5"/>
      <c r="L75" s="17"/>
    </row>
    <row r="76" spans="1:12" x14ac:dyDescent="0.55000000000000004">
      <c r="A76" s="18"/>
      <c r="B76" s="19"/>
    </row>
    <row r="77" spans="1:12" x14ac:dyDescent="0.55000000000000004">
      <c r="A77" s="18"/>
      <c r="B77" s="19"/>
    </row>
    <row r="78" spans="1:12" x14ac:dyDescent="0.55000000000000004">
      <c r="A78" s="4">
        <v>45809</v>
      </c>
      <c r="E78" s="1" t="s">
        <v>40</v>
      </c>
    </row>
    <row r="79" spans="1:12" x14ac:dyDescent="0.55000000000000004">
      <c r="A79" s="1" t="s">
        <v>82</v>
      </c>
      <c r="B79" s="1" t="s">
        <v>37</v>
      </c>
      <c r="C79" s="1" t="s">
        <v>103</v>
      </c>
      <c r="D79" s="1"/>
      <c r="E79" s="1" t="s">
        <v>104</v>
      </c>
    </row>
    <row r="80" spans="1:12" x14ac:dyDescent="0.55000000000000004">
      <c r="A80" s="8" t="s">
        <v>20</v>
      </c>
      <c r="B80" s="8" t="s">
        <v>21</v>
      </c>
      <c r="C80" s="8" t="s">
        <v>15</v>
      </c>
      <c r="D80" s="8" t="s">
        <v>16</v>
      </c>
      <c r="E80" s="8" t="s">
        <v>35</v>
      </c>
      <c r="F80" s="8" t="s">
        <v>36</v>
      </c>
      <c r="G80" s="8" t="s">
        <v>30</v>
      </c>
      <c r="H80" s="8" t="s">
        <v>34</v>
      </c>
      <c r="I80" s="8" t="s">
        <v>79</v>
      </c>
      <c r="J80" s="8" t="s">
        <v>78</v>
      </c>
      <c r="K80" s="9" t="s">
        <v>33</v>
      </c>
      <c r="L80" s="12" t="s">
        <v>38</v>
      </c>
    </row>
    <row r="81" spans="1:12" x14ac:dyDescent="0.55000000000000004">
      <c r="A81" s="18">
        <v>0.5</v>
      </c>
      <c r="B81" s="19">
        <f>A81+$C$2</f>
        <v>0.51041666666666663</v>
      </c>
      <c r="C81" s="26" t="s">
        <v>53</v>
      </c>
      <c r="D81" s="26" t="s">
        <v>39</v>
      </c>
      <c r="E81" s="26" t="s">
        <v>101</v>
      </c>
      <c r="F81" s="26" t="s">
        <v>102</v>
      </c>
      <c r="G81" s="5" t="s">
        <v>41</v>
      </c>
      <c r="H81" s="5" t="s">
        <v>74</v>
      </c>
      <c r="I81" s="5" t="s">
        <v>41</v>
      </c>
      <c r="J81" s="5"/>
      <c r="K81" s="5" t="s">
        <v>74</v>
      </c>
      <c r="L81" s="17" t="s">
        <v>29</v>
      </c>
    </row>
    <row r="82" spans="1:12" x14ac:dyDescent="0.55000000000000004">
      <c r="A82" s="18">
        <f>B81+$C$3</f>
        <v>0.51736111111111105</v>
      </c>
      <c r="B82" s="19">
        <f>A82+$C$2</f>
        <v>0.52777777777777768</v>
      </c>
      <c r="C82" s="26" t="s">
        <v>41</v>
      </c>
      <c r="D82" s="26" t="s">
        <v>29</v>
      </c>
      <c r="E82" s="26" t="s">
        <v>54</v>
      </c>
      <c r="F82" s="26" t="s">
        <v>87</v>
      </c>
      <c r="G82" s="5"/>
      <c r="H82" s="5"/>
      <c r="I82" s="5"/>
      <c r="J82" s="5"/>
      <c r="K82" s="5"/>
      <c r="L82" s="17"/>
    </row>
    <row r="83" spans="1:12" x14ac:dyDescent="0.55000000000000004">
      <c r="A83" s="18">
        <f t="shared" ref="A83:A86" si="10">B82+$C$3</f>
        <v>0.5347222222222221</v>
      </c>
      <c r="B83" s="19">
        <f t="shared" ref="B83:B86" si="11">A83+$C$2</f>
        <v>0.54513888888888873</v>
      </c>
      <c r="C83" s="26" t="s">
        <v>39</v>
      </c>
      <c r="D83" s="26" t="s">
        <v>29</v>
      </c>
      <c r="E83" s="26" t="s">
        <v>102</v>
      </c>
      <c r="F83" s="26" t="s">
        <v>87</v>
      </c>
      <c r="G83" s="5"/>
      <c r="H83" s="5"/>
      <c r="I83" s="5"/>
      <c r="J83" s="5"/>
      <c r="K83" s="5"/>
      <c r="L83" s="17"/>
    </row>
    <row r="84" spans="1:12" x14ac:dyDescent="0.55000000000000004">
      <c r="A84" s="18">
        <f t="shared" si="10"/>
        <v>0.55208333333333315</v>
      </c>
      <c r="B84" s="19">
        <f t="shared" si="11"/>
        <v>0.56249999999999978</v>
      </c>
      <c r="C84" s="26" t="s">
        <v>53</v>
      </c>
      <c r="D84" s="26" t="s">
        <v>41</v>
      </c>
      <c r="E84" s="26" t="s">
        <v>54</v>
      </c>
      <c r="F84" s="26" t="s">
        <v>101</v>
      </c>
      <c r="G84" s="5"/>
      <c r="H84" s="5"/>
      <c r="I84" s="5"/>
      <c r="J84" s="5"/>
      <c r="K84" s="5"/>
      <c r="L84" s="17"/>
    </row>
    <row r="85" spans="1:12" x14ac:dyDescent="0.55000000000000004">
      <c r="A85" s="18">
        <f t="shared" si="10"/>
        <v>0.5694444444444442</v>
      </c>
      <c r="B85" s="19">
        <f t="shared" si="11"/>
        <v>0.57986111111111083</v>
      </c>
      <c r="C85" s="26" t="s">
        <v>41</v>
      </c>
      <c r="D85" s="26" t="s">
        <v>39</v>
      </c>
      <c r="E85" s="26" t="s">
        <v>101</v>
      </c>
      <c r="F85" s="26" t="s">
        <v>87</v>
      </c>
      <c r="G85" s="5"/>
      <c r="H85" s="5"/>
      <c r="I85" s="5"/>
      <c r="J85" s="5"/>
      <c r="K85" s="5"/>
      <c r="L85" s="17"/>
    </row>
    <row r="86" spans="1:12" x14ac:dyDescent="0.55000000000000004">
      <c r="A86" s="18">
        <f t="shared" si="10"/>
        <v>0.58680555555555525</v>
      </c>
      <c r="B86" s="19">
        <f t="shared" si="11"/>
        <v>0.59722222222222188</v>
      </c>
      <c r="C86" s="26" t="s">
        <v>53</v>
      </c>
      <c r="D86" s="26" t="s">
        <v>29</v>
      </c>
      <c r="E86" s="26" t="s">
        <v>54</v>
      </c>
      <c r="F86" s="26" t="s">
        <v>102</v>
      </c>
      <c r="G86" s="5"/>
      <c r="H86" s="5"/>
      <c r="I86" s="5"/>
      <c r="J86" s="5"/>
      <c r="K86" s="5"/>
      <c r="L86" s="17"/>
    </row>
  </sheetData>
  <pageMargins left="0.7" right="0.7" top="0.78740157499999996" bottom="0.78740157499999996" header="0.3" footer="0.3"/>
  <pageSetup orientation="portrait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7658-6E88-4318-98A5-D9F1EC9DEB39}">
  <dimension ref="A1"/>
  <sheetViews>
    <sheetView workbookViewId="0"/>
  </sheetViews>
  <sheetFormatPr baseColWidth="10" defaultRowHeight="14.4" x14ac:dyDescent="0.55000000000000004"/>
  <cols>
    <col min="1" max="1" width="20.83984375" bestFit="1" customWidth="1"/>
  </cols>
  <sheetData>
    <row r="1" spans="1:1" ht="28.2" x14ac:dyDescent="1.05">
      <c r="A1" s="25">
        <v>45745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09164-C145-4CB8-931A-382B3E4237B8}">
  <dimension ref="A1:M103"/>
  <sheetViews>
    <sheetView workbookViewId="0">
      <selection activeCell="F11" sqref="F11"/>
    </sheetView>
  </sheetViews>
  <sheetFormatPr baseColWidth="10" defaultRowHeight="14.4" x14ac:dyDescent="0.55000000000000004"/>
  <cols>
    <col min="1" max="1" width="12.83984375" customWidth="1"/>
    <col min="2" max="2" width="13" customWidth="1"/>
    <col min="3" max="5" width="18.83984375" bestFit="1" customWidth="1"/>
    <col min="6" max="6" width="17.26171875" bestFit="1" customWidth="1"/>
    <col min="7" max="7" width="16.15625" bestFit="1" customWidth="1"/>
    <col min="8" max="8" width="15.26171875" customWidth="1"/>
    <col min="9" max="10" width="12.41796875" customWidth="1"/>
  </cols>
  <sheetData>
    <row r="1" spans="1:7" x14ac:dyDescent="0.55000000000000004">
      <c r="A1" t="s">
        <v>10</v>
      </c>
      <c r="C1" t="s">
        <v>13</v>
      </c>
      <c r="D1" s="1" t="s">
        <v>57</v>
      </c>
      <c r="F1" s="3"/>
    </row>
    <row r="2" spans="1:7" x14ac:dyDescent="0.55000000000000004">
      <c r="A2" s="1" t="s">
        <v>3</v>
      </c>
      <c r="B2" s="1"/>
      <c r="C2" s="13">
        <v>1.3888888888888888E-2</v>
      </c>
      <c r="D2" t="s">
        <v>98</v>
      </c>
      <c r="G2" t="s">
        <v>29</v>
      </c>
    </row>
    <row r="3" spans="1:7" x14ac:dyDescent="0.55000000000000004">
      <c r="A3" s="1" t="s">
        <v>29</v>
      </c>
      <c r="B3" s="1"/>
      <c r="C3" s="13">
        <v>6.9444444444444441E-3</v>
      </c>
      <c r="D3" t="s">
        <v>22</v>
      </c>
    </row>
    <row r="4" spans="1:7" x14ac:dyDescent="0.55000000000000004">
      <c r="A4" s="1" t="s">
        <v>41</v>
      </c>
      <c r="B4" s="1"/>
      <c r="C4" s="2"/>
      <c r="F4" s="13"/>
    </row>
    <row r="5" spans="1:7" x14ac:dyDescent="0.55000000000000004">
      <c r="A5" s="1" t="s">
        <v>53</v>
      </c>
      <c r="B5" s="1"/>
      <c r="F5" s="13"/>
    </row>
    <row r="6" spans="1:7" x14ac:dyDescent="0.55000000000000004">
      <c r="A6" s="1" t="s">
        <v>54</v>
      </c>
      <c r="B6" s="1"/>
      <c r="F6" s="13"/>
    </row>
    <row r="7" spans="1:7" x14ac:dyDescent="0.55000000000000004">
      <c r="A7" s="1" t="s">
        <v>9</v>
      </c>
      <c r="B7" s="1"/>
    </row>
    <row r="8" spans="1:7" x14ac:dyDescent="0.55000000000000004">
      <c r="A8" s="1"/>
      <c r="B8" s="1"/>
    </row>
    <row r="11" spans="1:7" x14ac:dyDescent="0.55000000000000004">
      <c r="A11" s="1" t="s">
        <v>26</v>
      </c>
      <c r="B11" s="1"/>
    </row>
    <row r="12" spans="1:7" x14ac:dyDescent="0.55000000000000004">
      <c r="A12" s="1" t="s">
        <v>1</v>
      </c>
      <c r="B12" s="1"/>
      <c r="C12" t="s">
        <v>12</v>
      </c>
      <c r="D12" t="s">
        <v>11</v>
      </c>
    </row>
    <row r="13" spans="1:7" x14ac:dyDescent="0.55000000000000004">
      <c r="A13" s="1" t="s">
        <v>2</v>
      </c>
      <c r="B13" s="1"/>
      <c r="C13" t="s">
        <v>12</v>
      </c>
      <c r="D13" t="s">
        <v>11</v>
      </c>
    </row>
    <row r="15" spans="1:7" x14ac:dyDescent="0.55000000000000004">
      <c r="A15" s="4">
        <v>45550</v>
      </c>
    </row>
    <row r="16" spans="1:7" x14ac:dyDescent="0.55000000000000004">
      <c r="A16" s="1" t="s">
        <v>14</v>
      </c>
      <c r="B16" s="1" t="s">
        <v>37</v>
      </c>
      <c r="C16" s="1" t="s">
        <v>18</v>
      </c>
      <c r="D16" s="1"/>
      <c r="E16" s="1" t="s">
        <v>19</v>
      </c>
    </row>
    <row r="17" spans="1:13" x14ac:dyDescent="0.55000000000000004">
      <c r="A17" s="1" t="s">
        <v>20</v>
      </c>
      <c r="B17" s="1" t="s">
        <v>21</v>
      </c>
      <c r="C17" s="1" t="s">
        <v>15</v>
      </c>
      <c r="D17" s="1" t="s">
        <v>16</v>
      </c>
      <c r="E17" s="1" t="s">
        <v>35</v>
      </c>
      <c r="F17" s="1" t="s">
        <v>36</v>
      </c>
      <c r="G17" s="8" t="s">
        <v>30</v>
      </c>
      <c r="H17" s="8" t="s">
        <v>34</v>
      </c>
      <c r="I17" s="8" t="s">
        <v>79</v>
      </c>
      <c r="J17" s="8" t="s">
        <v>78</v>
      </c>
      <c r="K17" s="9" t="s">
        <v>33</v>
      </c>
      <c r="L17" s="12" t="s">
        <v>38</v>
      </c>
      <c r="M17" s="10"/>
    </row>
    <row r="18" spans="1:13" x14ac:dyDescent="0.55000000000000004">
      <c r="A18" s="3">
        <v>0.36458333333333331</v>
      </c>
      <c r="B18" s="3">
        <f>A18+$C$2</f>
        <v>0.37847222222222221</v>
      </c>
      <c r="C18" t="s">
        <v>3</v>
      </c>
      <c r="D18" t="s">
        <v>29</v>
      </c>
      <c r="E18" t="s">
        <v>53</v>
      </c>
      <c r="F18" t="s">
        <v>39</v>
      </c>
      <c r="G18" t="s">
        <v>41</v>
      </c>
      <c r="H18" t="s">
        <v>75</v>
      </c>
      <c r="I18" t="s">
        <v>41</v>
      </c>
      <c r="K18" t="s">
        <v>75</v>
      </c>
      <c r="L18" t="s">
        <v>29</v>
      </c>
    </row>
    <row r="19" spans="1:13" x14ac:dyDescent="0.55000000000000004">
      <c r="A19" s="3">
        <f>B18+$C$3</f>
        <v>0.38541666666666663</v>
      </c>
      <c r="B19" s="3">
        <f>A19+$C$2</f>
        <v>0.39930555555555552</v>
      </c>
      <c r="C19" t="s">
        <v>54</v>
      </c>
      <c r="D19" t="s">
        <v>41</v>
      </c>
      <c r="E19" t="s">
        <v>3</v>
      </c>
      <c r="F19" t="s">
        <v>53</v>
      </c>
      <c r="I19" t="s">
        <v>76</v>
      </c>
    </row>
    <row r="20" spans="1:13" x14ac:dyDescent="0.55000000000000004">
      <c r="A20" s="3">
        <f t="shared" ref="A20:A25" si="0">B19+$C$3</f>
        <v>0.40624999999999994</v>
      </c>
      <c r="B20" s="3">
        <f t="shared" ref="B20:B25" si="1">A20+$C$2</f>
        <v>0.42013888888888884</v>
      </c>
      <c r="C20" t="s">
        <v>29</v>
      </c>
      <c r="D20" t="s">
        <v>74</v>
      </c>
      <c r="E20" t="s">
        <v>39</v>
      </c>
      <c r="F20" t="s">
        <v>41</v>
      </c>
    </row>
    <row r="21" spans="1:13" x14ac:dyDescent="0.55000000000000004">
      <c r="A21" s="3">
        <f t="shared" si="0"/>
        <v>0.42708333333333326</v>
      </c>
      <c r="B21" s="3">
        <f t="shared" si="1"/>
        <v>0.44097222222222215</v>
      </c>
      <c r="C21" t="s">
        <v>3</v>
      </c>
      <c r="D21" t="s">
        <v>74</v>
      </c>
      <c r="E21" t="s">
        <v>29</v>
      </c>
      <c r="F21" t="s">
        <v>39</v>
      </c>
    </row>
    <row r="22" spans="1:13" x14ac:dyDescent="0.55000000000000004">
      <c r="A22" s="3">
        <f t="shared" si="0"/>
        <v>0.44791666666666657</v>
      </c>
      <c r="B22" s="3">
        <f t="shared" si="1"/>
        <v>0.46180555555555547</v>
      </c>
      <c r="C22" t="s">
        <v>41</v>
      </c>
      <c r="D22" t="s">
        <v>75</v>
      </c>
      <c r="E22" t="s">
        <v>39</v>
      </c>
      <c r="F22" t="s">
        <v>74</v>
      </c>
    </row>
    <row r="23" spans="1:13" x14ac:dyDescent="0.55000000000000004">
      <c r="A23" s="3">
        <f t="shared" si="0"/>
        <v>0.46874999999999989</v>
      </c>
      <c r="B23" s="3">
        <f t="shared" si="1"/>
        <v>0.48263888888888878</v>
      </c>
      <c r="C23" t="s">
        <v>3</v>
      </c>
      <c r="D23" t="s">
        <v>41</v>
      </c>
      <c r="E23" t="s">
        <v>29</v>
      </c>
      <c r="F23" t="s">
        <v>75</v>
      </c>
    </row>
    <row r="24" spans="1:13" x14ac:dyDescent="0.55000000000000004">
      <c r="A24" s="3">
        <f t="shared" si="0"/>
        <v>0.4895833333333332</v>
      </c>
      <c r="B24" s="3">
        <f t="shared" si="1"/>
        <v>0.5034722222222221</v>
      </c>
      <c r="C24" t="s">
        <v>3</v>
      </c>
      <c r="D24" t="s">
        <v>9</v>
      </c>
      <c r="E24" t="s">
        <v>75</v>
      </c>
      <c r="F24" t="s">
        <v>74</v>
      </c>
    </row>
    <row r="25" spans="1:13" x14ac:dyDescent="0.55000000000000004">
      <c r="A25" s="3">
        <f t="shared" si="0"/>
        <v>0.51041666666666652</v>
      </c>
      <c r="B25" s="3">
        <f t="shared" si="1"/>
        <v>0.52430555555555536</v>
      </c>
      <c r="C25" t="s">
        <v>29</v>
      </c>
      <c r="D25" t="s">
        <v>41</v>
      </c>
    </row>
    <row r="26" spans="1:13" ht="14.25" customHeight="1" x14ac:dyDescent="0.55000000000000004">
      <c r="A26" s="3"/>
      <c r="B26" s="3"/>
    </row>
    <row r="27" spans="1:13" ht="14.25" customHeight="1" x14ac:dyDescent="0.55000000000000004">
      <c r="A27" s="3"/>
      <c r="B27" s="3"/>
    </row>
    <row r="28" spans="1:13" ht="14.25" customHeight="1" x14ac:dyDescent="0.55000000000000004">
      <c r="A28" s="3"/>
      <c r="B28" s="3"/>
    </row>
    <row r="29" spans="1:13" ht="14.25" customHeight="1" x14ac:dyDescent="0.55000000000000004">
      <c r="A29" s="3"/>
      <c r="B29" s="3"/>
    </row>
    <row r="30" spans="1:13" ht="14.25" customHeight="1" x14ac:dyDescent="0.55000000000000004">
      <c r="A30" s="3"/>
      <c r="B30" s="3"/>
    </row>
    <row r="31" spans="1:13" ht="14.25" customHeight="1" x14ac:dyDescent="0.55000000000000004">
      <c r="A31" s="3"/>
      <c r="B31" s="3"/>
    </row>
    <row r="32" spans="1:13" ht="14.25" customHeight="1" x14ac:dyDescent="0.55000000000000004">
      <c r="A32" s="3"/>
      <c r="B32" s="3"/>
    </row>
    <row r="33" spans="1:12" ht="14.25" customHeight="1" x14ac:dyDescent="0.55000000000000004">
      <c r="A33" s="3"/>
      <c r="B33" s="3"/>
    </row>
    <row r="34" spans="1:12" ht="14.25" customHeight="1" x14ac:dyDescent="0.55000000000000004">
      <c r="A34" s="4">
        <v>45633</v>
      </c>
    </row>
    <row r="35" spans="1:12" ht="14.25" customHeight="1" x14ac:dyDescent="0.55000000000000004">
      <c r="A35" s="1" t="s">
        <v>23</v>
      </c>
      <c r="B35" s="1" t="s">
        <v>37</v>
      </c>
      <c r="C35" s="1" t="s">
        <v>18</v>
      </c>
      <c r="D35" s="1"/>
      <c r="E35" s="1" t="s">
        <v>19</v>
      </c>
    </row>
    <row r="36" spans="1:12" ht="14.25" customHeight="1" x14ac:dyDescent="0.55000000000000004">
      <c r="A36" s="1" t="s">
        <v>20</v>
      </c>
      <c r="B36" s="1" t="s">
        <v>21</v>
      </c>
      <c r="C36" s="1" t="s">
        <v>15</v>
      </c>
      <c r="D36" s="1" t="s">
        <v>16</v>
      </c>
      <c r="E36" s="1" t="s">
        <v>35</v>
      </c>
      <c r="F36" s="1" t="s">
        <v>36</v>
      </c>
      <c r="G36" s="8" t="s">
        <v>30</v>
      </c>
      <c r="H36" s="8" t="s">
        <v>34</v>
      </c>
      <c r="I36" s="8" t="s">
        <v>79</v>
      </c>
      <c r="J36" s="8" t="s">
        <v>78</v>
      </c>
      <c r="K36" s="9" t="s">
        <v>33</v>
      </c>
      <c r="L36" s="12" t="s">
        <v>38</v>
      </c>
    </row>
    <row r="37" spans="1:12" ht="14.25" customHeight="1" x14ac:dyDescent="0.55000000000000004">
      <c r="A37" s="3">
        <v>0.625</v>
      </c>
      <c r="B37" s="3">
        <f>A37+$C$2</f>
        <v>0.63888888888888884</v>
      </c>
      <c r="C37" t="str">
        <f>D18</f>
        <v>FBC Dragons</v>
      </c>
      <c r="D37" t="str">
        <f>C18</f>
        <v>Pressbaum</v>
      </c>
      <c r="E37" t="str">
        <f>F18</f>
        <v>Hainburger Löwen</v>
      </c>
      <c r="F37" t="str">
        <f>E18</f>
        <v>WFV Pink</v>
      </c>
      <c r="G37" t="s">
        <v>75</v>
      </c>
      <c r="H37" t="s">
        <v>9</v>
      </c>
      <c r="I37" t="s">
        <v>75</v>
      </c>
      <c r="K37" t="s">
        <v>9</v>
      </c>
      <c r="L37" t="s">
        <v>29</v>
      </c>
    </row>
    <row r="38" spans="1:12" ht="14.25" customHeight="1" x14ac:dyDescent="0.55000000000000004">
      <c r="A38" s="3">
        <f>B37+$C$3</f>
        <v>0.64583333333333326</v>
      </c>
      <c r="B38" s="3">
        <f>A38+$C$2</f>
        <v>0.6597222222222221</v>
      </c>
      <c r="C38" t="str">
        <f t="shared" ref="C38:C43" si="2">D19</f>
        <v>Floorballbunnies</v>
      </c>
      <c r="D38" t="str">
        <f t="shared" ref="D38:D43" si="3">C19</f>
        <v>WFV Schwarz</v>
      </c>
      <c r="E38" t="str">
        <f t="shared" ref="E38:E43" si="4">F19</f>
        <v>WFV Pink</v>
      </c>
      <c r="F38" t="str">
        <f t="shared" ref="F38:F43" si="5">E19</f>
        <v>Pressbaum</v>
      </c>
    </row>
    <row r="39" spans="1:12" ht="14.25" customHeight="1" x14ac:dyDescent="0.55000000000000004">
      <c r="A39" s="3">
        <f t="shared" ref="A39:A43" si="6">B38+$C$3</f>
        <v>0.66666666666666652</v>
      </c>
      <c r="B39" s="3">
        <f t="shared" ref="B39:B43" si="7">A39+$C$2</f>
        <v>0.68055555555555536</v>
      </c>
      <c r="C39" t="str">
        <f t="shared" si="2"/>
        <v>WFV schwarz</v>
      </c>
      <c r="D39" t="str">
        <f t="shared" si="3"/>
        <v>FBC Dragons</v>
      </c>
      <c r="E39" t="str">
        <f t="shared" si="4"/>
        <v>Floorballbunnies</v>
      </c>
      <c r="F39" t="str">
        <f t="shared" si="5"/>
        <v>Hainburger Löwen</v>
      </c>
    </row>
    <row r="40" spans="1:12" ht="14.25" customHeight="1" x14ac:dyDescent="0.55000000000000004">
      <c r="A40" s="3">
        <f t="shared" si="6"/>
        <v>0.68749999999999978</v>
      </c>
      <c r="B40" s="3">
        <f t="shared" si="7"/>
        <v>0.70138888888888862</v>
      </c>
      <c r="C40" t="str">
        <f t="shared" si="2"/>
        <v>WFV schwarz</v>
      </c>
      <c r="D40" t="str">
        <f t="shared" si="3"/>
        <v>Pressbaum</v>
      </c>
      <c r="E40" t="str">
        <f t="shared" si="4"/>
        <v>Hainburger Löwen</v>
      </c>
      <c r="F40" t="str">
        <f t="shared" si="5"/>
        <v>FBC Dragons</v>
      </c>
    </row>
    <row r="41" spans="1:12" ht="14.25" customHeight="1" x14ac:dyDescent="0.55000000000000004">
      <c r="A41" s="3">
        <f t="shared" si="6"/>
        <v>0.70833333333333304</v>
      </c>
      <c r="B41" s="3">
        <f t="shared" si="7"/>
        <v>0.72222222222222188</v>
      </c>
      <c r="C41" t="str">
        <f t="shared" si="2"/>
        <v>WFV pink</v>
      </c>
      <c r="D41" t="str">
        <f t="shared" si="3"/>
        <v>Floorballbunnies</v>
      </c>
      <c r="E41" t="str">
        <f t="shared" si="4"/>
        <v>WFV schwarz</v>
      </c>
      <c r="F41" t="str">
        <f t="shared" si="5"/>
        <v>Hainburger Löwen</v>
      </c>
    </row>
    <row r="42" spans="1:12" ht="14.25" customHeight="1" x14ac:dyDescent="0.55000000000000004">
      <c r="A42" s="3">
        <f t="shared" si="6"/>
        <v>0.7291666666666663</v>
      </c>
      <c r="B42" s="3">
        <f t="shared" si="7"/>
        <v>0.74305555555555514</v>
      </c>
      <c r="C42" t="str">
        <f t="shared" si="2"/>
        <v>Floorballbunnies</v>
      </c>
      <c r="D42" t="str">
        <f t="shared" si="3"/>
        <v>Pressbaum</v>
      </c>
      <c r="E42" t="str">
        <f t="shared" si="4"/>
        <v>WFV pink</v>
      </c>
      <c r="F42" t="str">
        <f t="shared" si="5"/>
        <v>FBC Dragons</v>
      </c>
    </row>
    <row r="43" spans="1:12" ht="14.25" customHeight="1" x14ac:dyDescent="0.55000000000000004">
      <c r="A43" s="3">
        <f t="shared" si="6"/>
        <v>0.74999999999999956</v>
      </c>
      <c r="B43" s="3">
        <f t="shared" si="7"/>
        <v>0.7638888888888884</v>
      </c>
      <c r="C43" t="str">
        <f t="shared" si="2"/>
        <v>Hainburg</v>
      </c>
      <c r="D43" t="str">
        <f t="shared" si="3"/>
        <v>Pressbaum</v>
      </c>
      <c r="E43" t="str">
        <f t="shared" si="4"/>
        <v>WFV schwarz</v>
      </c>
      <c r="F43" t="str">
        <f t="shared" si="5"/>
        <v>WFV pink</v>
      </c>
    </row>
    <row r="44" spans="1:12" ht="14.25" customHeight="1" x14ac:dyDescent="0.55000000000000004">
      <c r="A44" s="3"/>
      <c r="B44" s="3"/>
    </row>
    <row r="45" spans="1:12" ht="14.25" customHeight="1" x14ac:dyDescent="0.55000000000000004">
      <c r="A45" s="3"/>
      <c r="B45" s="3"/>
    </row>
    <row r="46" spans="1:12" ht="14.25" customHeight="1" x14ac:dyDescent="0.55000000000000004">
      <c r="A46" s="3"/>
      <c r="B46" s="3"/>
    </row>
    <row r="47" spans="1:12" ht="14.25" customHeight="1" x14ac:dyDescent="0.55000000000000004">
      <c r="A47" s="3"/>
      <c r="B47" s="3"/>
    </row>
    <row r="49" spans="1:12" x14ac:dyDescent="0.55000000000000004">
      <c r="A49" s="4">
        <v>45647</v>
      </c>
    </row>
    <row r="50" spans="1:12" x14ac:dyDescent="0.55000000000000004">
      <c r="A50" s="1" t="s">
        <v>24</v>
      </c>
      <c r="B50" s="1" t="s">
        <v>37</v>
      </c>
      <c r="C50" s="1" t="s">
        <v>18</v>
      </c>
      <c r="D50" s="1"/>
      <c r="E50" s="1" t="s">
        <v>19</v>
      </c>
    </row>
    <row r="51" spans="1:12" x14ac:dyDescent="0.55000000000000004">
      <c r="A51" s="1" t="s">
        <v>20</v>
      </c>
      <c r="B51" s="1" t="s">
        <v>21</v>
      </c>
      <c r="C51" s="1" t="s">
        <v>15</v>
      </c>
      <c r="D51" s="1" t="s">
        <v>16</v>
      </c>
      <c r="E51" s="1" t="s">
        <v>35</v>
      </c>
      <c r="F51" s="1" t="s">
        <v>36</v>
      </c>
      <c r="G51" s="8" t="s">
        <v>30</v>
      </c>
      <c r="H51" s="8" t="s">
        <v>34</v>
      </c>
      <c r="I51" s="8" t="s">
        <v>79</v>
      </c>
      <c r="J51" s="8" t="s">
        <v>78</v>
      </c>
      <c r="K51" s="9" t="s">
        <v>33</v>
      </c>
      <c r="L51" s="12" t="s">
        <v>38</v>
      </c>
    </row>
    <row r="52" spans="1:12" x14ac:dyDescent="0.55000000000000004">
      <c r="A52" s="3">
        <v>0.625</v>
      </c>
      <c r="B52" s="3">
        <f>A52+$C$2</f>
        <v>0.63888888888888884</v>
      </c>
      <c r="C52" t="s">
        <v>3</v>
      </c>
      <c r="D52" t="s">
        <v>29</v>
      </c>
      <c r="E52" t="s">
        <v>53</v>
      </c>
      <c r="F52" t="s">
        <v>39</v>
      </c>
      <c r="G52" t="s">
        <v>29</v>
      </c>
      <c r="H52" t="s">
        <v>3</v>
      </c>
      <c r="I52" t="s">
        <v>29</v>
      </c>
      <c r="K52" t="s">
        <v>3</v>
      </c>
      <c r="L52" t="s">
        <v>29</v>
      </c>
    </row>
    <row r="53" spans="1:12" x14ac:dyDescent="0.55000000000000004">
      <c r="A53" s="3">
        <f>B52+$C$3</f>
        <v>0.64583333333333326</v>
      </c>
      <c r="B53" s="3">
        <f t="shared" ref="B53:B59" si="8">A53+$C$2</f>
        <v>0.6597222222222221</v>
      </c>
      <c r="C53" t="s">
        <v>54</v>
      </c>
      <c r="D53" t="s">
        <v>41</v>
      </c>
      <c r="E53" t="s">
        <v>3</v>
      </c>
      <c r="F53" t="s">
        <v>53</v>
      </c>
    </row>
    <row r="54" spans="1:12" x14ac:dyDescent="0.55000000000000004">
      <c r="A54" s="3">
        <f t="shared" ref="A54:A59" si="9">B53+$C$3</f>
        <v>0.66666666666666652</v>
      </c>
      <c r="B54" s="3">
        <f t="shared" si="8"/>
        <v>0.68055555555555536</v>
      </c>
      <c r="C54" t="s">
        <v>29</v>
      </c>
      <c r="D54" t="s">
        <v>74</v>
      </c>
      <c r="E54" t="s">
        <v>39</v>
      </c>
      <c r="F54" t="s">
        <v>41</v>
      </c>
    </row>
    <row r="55" spans="1:12" x14ac:dyDescent="0.55000000000000004">
      <c r="A55" s="3">
        <f t="shared" si="9"/>
        <v>0.68749999999999978</v>
      </c>
      <c r="B55" s="3">
        <f t="shared" si="8"/>
        <v>0.70138888888888862</v>
      </c>
      <c r="C55" t="s">
        <v>3</v>
      </c>
      <c r="D55" t="s">
        <v>74</v>
      </c>
      <c r="E55" t="s">
        <v>29</v>
      </c>
      <c r="F55" t="s">
        <v>39</v>
      </c>
    </row>
    <row r="56" spans="1:12" x14ac:dyDescent="0.55000000000000004">
      <c r="A56" s="3">
        <f t="shared" si="9"/>
        <v>0.70833333333333304</v>
      </c>
      <c r="B56" s="3">
        <f t="shared" si="8"/>
        <v>0.72222222222222188</v>
      </c>
      <c r="C56" t="s">
        <v>41</v>
      </c>
      <c r="D56" t="s">
        <v>75</v>
      </c>
      <c r="E56" t="s">
        <v>39</v>
      </c>
      <c r="F56" t="s">
        <v>74</v>
      </c>
    </row>
    <row r="57" spans="1:12" x14ac:dyDescent="0.55000000000000004">
      <c r="A57" s="3">
        <f t="shared" si="9"/>
        <v>0.7291666666666663</v>
      </c>
      <c r="B57" s="3">
        <f t="shared" si="8"/>
        <v>0.74305555555555514</v>
      </c>
      <c r="C57" t="s">
        <v>3</v>
      </c>
      <c r="D57" t="s">
        <v>41</v>
      </c>
      <c r="E57" t="s">
        <v>29</v>
      </c>
      <c r="F57" t="s">
        <v>75</v>
      </c>
    </row>
    <row r="58" spans="1:12" x14ac:dyDescent="0.55000000000000004">
      <c r="A58" s="3">
        <f t="shared" si="9"/>
        <v>0.74999999999999956</v>
      </c>
      <c r="B58" s="3">
        <f t="shared" si="8"/>
        <v>0.7638888888888884</v>
      </c>
      <c r="C58" t="s">
        <v>3</v>
      </c>
      <c r="D58" t="s">
        <v>9</v>
      </c>
      <c r="E58" t="s">
        <v>75</v>
      </c>
      <c r="F58" t="s">
        <v>74</v>
      </c>
    </row>
    <row r="59" spans="1:12" x14ac:dyDescent="0.55000000000000004">
      <c r="A59" s="3">
        <f t="shared" si="9"/>
        <v>0.77083333333333282</v>
      </c>
      <c r="B59" s="3">
        <f t="shared" si="8"/>
        <v>0.78472222222222165</v>
      </c>
      <c r="C59" t="s">
        <v>29</v>
      </c>
      <c r="D59" t="s">
        <v>41</v>
      </c>
    </row>
    <row r="60" spans="1:12" x14ac:dyDescent="0.55000000000000004">
      <c r="A60" s="3"/>
      <c r="B60" s="3"/>
    </row>
    <row r="61" spans="1:12" x14ac:dyDescent="0.55000000000000004">
      <c r="A61" s="3"/>
      <c r="B61" s="3"/>
    </row>
    <row r="62" spans="1:12" x14ac:dyDescent="0.55000000000000004">
      <c r="A62" s="3"/>
      <c r="B62" s="3"/>
    </row>
    <row r="63" spans="1:12" x14ac:dyDescent="0.55000000000000004">
      <c r="A63" s="3"/>
      <c r="B63" s="3"/>
    </row>
    <row r="64" spans="1:12" x14ac:dyDescent="0.55000000000000004">
      <c r="A64" s="3"/>
      <c r="B64" s="3"/>
    </row>
    <row r="65" spans="1:12" x14ac:dyDescent="0.55000000000000004">
      <c r="A65" s="3"/>
      <c r="B65" s="3"/>
    </row>
    <row r="66" spans="1:12" x14ac:dyDescent="0.55000000000000004">
      <c r="A66" s="3"/>
      <c r="B66" s="3"/>
    </row>
    <row r="67" spans="1:12" x14ac:dyDescent="0.55000000000000004">
      <c r="A67" s="4">
        <v>45704</v>
      </c>
    </row>
    <row r="68" spans="1:12" x14ac:dyDescent="0.55000000000000004">
      <c r="A68" s="1" t="s">
        <v>25</v>
      </c>
      <c r="B68" s="1" t="s">
        <v>37</v>
      </c>
      <c r="C68" s="1" t="s">
        <v>18</v>
      </c>
      <c r="D68" s="1"/>
      <c r="E68" s="1" t="s">
        <v>19</v>
      </c>
    </row>
    <row r="69" spans="1:12" x14ac:dyDescent="0.55000000000000004">
      <c r="A69" s="20" t="s">
        <v>20</v>
      </c>
      <c r="B69" s="8" t="s">
        <v>21</v>
      </c>
      <c r="C69" s="8" t="s">
        <v>15</v>
      </c>
      <c r="D69" s="8" t="s">
        <v>16</v>
      </c>
      <c r="E69" s="8" t="s">
        <v>35</v>
      </c>
      <c r="F69" s="8" t="s">
        <v>36</v>
      </c>
      <c r="G69" s="8" t="s">
        <v>30</v>
      </c>
      <c r="H69" s="8" t="s">
        <v>34</v>
      </c>
      <c r="I69" s="8" t="s">
        <v>79</v>
      </c>
      <c r="J69" s="8" t="s">
        <v>78</v>
      </c>
      <c r="K69" s="9" t="s">
        <v>33</v>
      </c>
      <c r="L69" s="9" t="s">
        <v>38</v>
      </c>
    </row>
    <row r="70" spans="1:12" x14ac:dyDescent="0.55000000000000004">
      <c r="A70" s="3">
        <v>0.375</v>
      </c>
      <c r="B70" s="3">
        <f>A70+$C$2</f>
        <v>0.3888888888888889</v>
      </c>
      <c r="C70" t="s">
        <v>29</v>
      </c>
      <c r="D70" t="s">
        <v>3</v>
      </c>
      <c r="E70" t="s">
        <v>39</v>
      </c>
      <c r="F70" t="s">
        <v>53</v>
      </c>
      <c r="G70" t="s">
        <v>74</v>
      </c>
      <c r="H70" t="s">
        <v>29</v>
      </c>
      <c r="I70" t="s">
        <v>74</v>
      </c>
      <c r="K70" t="s">
        <v>29</v>
      </c>
      <c r="L70" t="s">
        <v>29</v>
      </c>
    </row>
    <row r="71" spans="1:12" x14ac:dyDescent="0.55000000000000004">
      <c r="A71" s="3">
        <f>B70+$C$3</f>
        <v>0.39583333333333331</v>
      </c>
      <c r="B71" s="3">
        <f>A71+$C$2</f>
        <v>0.40972222222222221</v>
      </c>
      <c r="C71" t="s">
        <v>41</v>
      </c>
      <c r="D71" t="s">
        <v>54</v>
      </c>
      <c r="E71" t="s">
        <v>53</v>
      </c>
      <c r="F71" t="s">
        <v>3</v>
      </c>
    </row>
    <row r="72" spans="1:12" x14ac:dyDescent="0.55000000000000004">
      <c r="A72" s="3">
        <f t="shared" ref="A72:A77" si="10">B71+$C$3</f>
        <v>0.41666666666666663</v>
      </c>
      <c r="B72" s="3">
        <f t="shared" ref="B72:B77" si="11">A72+$C$2</f>
        <v>0.43055555555555552</v>
      </c>
      <c r="C72" t="s">
        <v>74</v>
      </c>
      <c r="D72" t="s">
        <v>29</v>
      </c>
      <c r="E72" t="s">
        <v>41</v>
      </c>
      <c r="F72" t="s">
        <v>39</v>
      </c>
    </row>
    <row r="73" spans="1:12" x14ac:dyDescent="0.55000000000000004">
      <c r="A73" s="3">
        <f t="shared" si="10"/>
        <v>0.43749999999999994</v>
      </c>
      <c r="B73" s="3">
        <f t="shared" si="11"/>
        <v>0.45138888888888884</v>
      </c>
      <c r="C73" t="s">
        <v>74</v>
      </c>
      <c r="D73" t="s">
        <v>3</v>
      </c>
      <c r="E73" t="s">
        <v>39</v>
      </c>
      <c r="F73" t="s">
        <v>29</v>
      </c>
    </row>
    <row r="74" spans="1:12" x14ac:dyDescent="0.55000000000000004">
      <c r="A74" s="3">
        <f t="shared" si="10"/>
        <v>0.45833333333333326</v>
      </c>
      <c r="B74" s="3">
        <f t="shared" si="11"/>
        <v>0.47222222222222215</v>
      </c>
      <c r="C74" t="s">
        <v>75</v>
      </c>
      <c r="D74" t="s">
        <v>41</v>
      </c>
      <c r="E74" t="s">
        <v>74</v>
      </c>
      <c r="F74" t="s">
        <v>39</v>
      </c>
    </row>
    <row r="75" spans="1:12" x14ac:dyDescent="0.55000000000000004">
      <c r="A75" s="3">
        <f t="shared" si="10"/>
        <v>0.47916666666666657</v>
      </c>
      <c r="B75" s="3">
        <f t="shared" si="11"/>
        <v>0.49305555555555547</v>
      </c>
      <c r="C75" t="s">
        <v>41</v>
      </c>
      <c r="D75" t="s">
        <v>3</v>
      </c>
      <c r="E75" t="s">
        <v>75</v>
      </c>
      <c r="F75" t="s">
        <v>29</v>
      </c>
    </row>
    <row r="76" spans="1:12" x14ac:dyDescent="0.55000000000000004">
      <c r="A76" s="3">
        <f t="shared" si="10"/>
        <v>0.49999999999999989</v>
      </c>
      <c r="B76" s="3">
        <f t="shared" si="11"/>
        <v>0.51388888888888873</v>
      </c>
      <c r="C76" t="s">
        <v>9</v>
      </c>
      <c r="D76" t="s">
        <v>3</v>
      </c>
      <c r="E76" t="s">
        <v>74</v>
      </c>
      <c r="F76" t="s">
        <v>75</v>
      </c>
    </row>
    <row r="77" spans="1:12" x14ac:dyDescent="0.55000000000000004">
      <c r="A77" s="3">
        <f t="shared" si="10"/>
        <v>0.52083333333333315</v>
      </c>
      <c r="B77" s="3">
        <f t="shared" si="11"/>
        <v>0.53472222222222199</v>
      </c>
      <c r="C77" t="s">
        <v>41</v>
      </c>
      <c r="D77" t="s">
        <v>29</v>
      </c>
    </row>
    <row r="78" spans="1:12" x14ac:dyDescent="0.55000000000000004">
      <c r="A78" s="3"/>
      <c r="B78" s="3"/>
    </row>
    <row r="79" spans="1:12" x14ac:dyDescent="0.55000000000000004">
      <c r="A79" s="3"/>
      <c r="B79" s="3"/>
    </row>
    <row r="80" spans="1:12" x14ac:dyDescent="0.55000000000000004">
      <c r="A80" s="3"/>
      <c r="B80" s="3"/>
    </row>
    <row r="81" spans="1:12" x14ac:dyDescent="0.55000000000000004">
      <c r="A81" s="3"/>
      <c r="B81" s="3"/>
    </row>
    <row r="82" spans="1:12" x14ac:dyDescent="0.55000000000000004">
      <c r="A82" s="3"/>
      <c r="B82" s="3"/>
    </row>
    <row r="86" spans="1:12" x14ac:dyDescent="0.55000000000000004">
      <c r="A86" s="4">
        <v>45816</v>
      </c>
    </row>
    <row r="87" spans="1:12" x14ac:dyDescent="0.55000000000000004">
      <c r="A87" s="1" t="s">
        <v>40</v>
      </c>
      <c r="B87" s="1" t="s">
        <v>37</v>
      </c>
      <c r="C87" s="1" t="s">
        <v>18</v>
      </c>
      <c r="D87" s="1"/>
    </row>
    <row r="88" spans="1:12" x14ac:dyDescent="0.55000000000000004">
      <c r="A88" s="20" t="s">
        <v>20</v>
      </c>
      <c r="B88" s="8" t="s">
        <v>21</v>
      </c>
      <c r="C88" s="8" t="s">
        <v>15</v>
      </c>
      <c r="D88" s="8" t="s">
        <v>16</v>
      </c>
      <c r="E88" s="8" t="s">
        <v>35</v>
      </c>
      <c r="F88" s="8" t="s">
        <v>36</v>
      </c>
      <c r="G88" s="8" t="s">
        <v>30</v>
      </c>
      <c r="H88" s="8" t="s">
        <v>34</v>
      </c>
      <c r="I88" s="8" t="s">
        <v>79</v>
      </c>
      <c r="J88" s="8" t="s">
        <v>78</v>
      </c>
      <c r="K88" s="9" t="s">
        <v>33</v>
      </c>
      <c r="L88" s="9" t="s">
        <v>38</v>
      </c>
    </row>
    <row r="89" spans="1:12" x14ac:dyDescent="0.55000000000000004">
      <c r="A89" s="18">
        <v>0.375</v>
      </c>
      <c r="B89" s="19">
        <f>A89+$C$2</f>
        <v>0.3888888888888889</v>
      </c>
      <c r="C89" s="5" t="s">
        <v>3</v>
      </c>
      <c r="D89" s="5" t="s">
        <v>29</v>
      </c>
      <c r="E89" s="5" t="s">
        <v>53</v>
      </c>
      <c r="F89" s="5" t="s">
        <v>39</v>
      </c>
      <c r="G89" s="5" t="s">
        <v>3</v>
      </c>
      <c r="H89" s="5" t="s">
        <v>41</v>
      </c>
      <c r="I89" s="5" t="s">
        <v>3</v>
      </c>
      <c r="J89" s="5"/>
      <c r="K89" s="5" t="s">
        <v>41</v>
      </c>
      <c r="L89" s="17" t="s">
        <v>29</v>
      </c>
    </row>
    <row r="90" spans="1:12" x14ac:dyDescent="0.55000000000000004">
      <c r="A90" s="18">
        <f>B89+$C$3</f>
        <v>0.39583333333333331</v>
      </c>
      <c r="B90" s="19">
        <f>A90+$C$2</f>
        <v>0.40972222222222221</v>
      </c>
      <c r="C90" s="5" t="s">
        <v>54</v>
      </c>
      <c r="D90" s="5" t="s">
        <v>41</v>
      </c>
      <c r="E90" s="5" t="s">
        <v>3</v>
      </c>
      <c r="F90" s="5" t="s">
        <v>53</v>
      </c>
      <c r="G90" s="5"/>
      <c r="H90" s="5"/>
      <c r="I90" s="5"/>
      <c r="J90" s="5"/>
      <c r="K90" s="5"/>
      <c r="L90" s="17"/>
    </row>
    <row r="91" spans="1:12" x14ac:dyDescent="0.55000000000000004">
      <c r="A91" s="18">
        <f>B90+$C$3</f>
        <v>0.41666666666666663</v>
      </c>
      <c r="B91" s="19">
        <f t="shared" ref="B91:B96" si="12">A91+$C$2</f>
        <v>0.43055555555555552</v>
      </c>
      <c r="C91" s="5" t="s">
        <v>29</v>
      </c>
      <c r="D91" s="5" t="s">
        <v>74</v>
      </c>
      <c r="E91" s="5" t="s">
        <v>39</v>
      </c>
      <c r="F91" s="5" t="s">
        <v>41</v>
      </c>
      <c r="G91" s="5"/>
      <c r="H91" s="5"/>
      <c r="I91" s="5"/>
      <c r="J91" s="5"/>
      <c r="K91" s="5"/>
      <c r="L91" s="17"/>
    </row>
    <row r="92" spans="1:12" x14ac:dyDescent="0.55000000000000004">
      <c r="A92" s="18">
        <f t="shared" ref="A92:A96" si="13">B91+$C$3</f>
        <v>0.43749999999999994</v>
      </c>
      <c r="B92" s="19">
        <f t="shared" si="12"/>
        <v>0.45138888888888884</v>
      </c>
      <c r="C92" s="5" t="s">
        <v>3</v>
      </c>
      <c r="D92" s="5" t="s">
        <v>74</v>
      </c>
      <c r="E92" s="5" t="s">
        <v>29</v>
      </c>
      <c r="F92" s="5" t="s">
        <v>39</v>
      </c>
      <c r="G92" s="5"/>
      <c r="H92" s="5"/>
      <c r="I92" s="5"/>
      <c r="J92" s="5"/>
      <c r="K92" s="5"/>
      <c r="L92" s="17"/>
    </row>
    <row r="93" spans="1:12" x14ac:dyDescent="0.55000000000000004">
      <c r="A93" s="18">
        <f t="shared" si="13"/>
        <v>0.45833333333333326</v>
      </c>
      <c r="B93" s="19">
        <f t="shared" si="12"/>
        <v>0.47222222222222215</v>
      </c>
      <c r="C93" s="5" t="s">
        <v>41</v>
      </c>
      <c r="D93" s="5" t="s">
        <v>75</v>
      </c>
      <c r="E93" s="5" t="s">
        <v>39</v>
      </c>
      <c r="F93" s="5" t="s">
        <v>74</v>
      </c>
      <c r="G93" s="5"/>
      <c r="H93" s="5"/>
      <c r="I93" s="5"/>
      <c r="J93" s="5"/>
      <c r="K93" s="5"/>
      <c r="L93" s="17"/>
    </row>
    <row r="94" spans="1:12" x14ac:dyDescent="0.55000000000000004">
      <c r="A94" s="18">
        <f t="shared" si="13"/>
        <v>0.47916666666666657</v>
      </c>
      <c r="B94" s="19">
        <f t="shared" si="12"/>
        <v>0.49305555555555547</v>
      </c>
      <c r="C94" s="5" t="s">
        <v>3</v>
      </c>
      <c r="D94" s="5" t="s">
        <v>41</v>
      </c>
      <c r="E94" s="5" t="s">
        <v>29</v>
      </c>
      <c r="F94" s="5" t="s">
        <v>75</v>
      </c>
      <c r="G94" s="5"/>
      <c r="H94" s="5"/>
      <c r="I94" s="5"/>
      <c r="J94" s="5"/>
      <c r="K94" s="5"/>
      <c r="L94" s="17"/>
    </row>
    <row r="95" spans="1:12" x14ac:dyDescent="0.55000000000000004">
      <c r="A95" s="18">
        <f t="shared" si="13"/>
        <v>0.49999999999999989</v>
      </c>
      <c r="B95" s="19">
        <f t="shared" si="12"/>
        <v>0.51388888888888873</v>
      </c>
      <c r="C95" s="5" t="s">
        <v>3</v>
      </c>
      <c r="D95" s="5" t="s">
        <v>9</v>
      </c>
      <c r="E95" s="5" t="s">
        <v>75</v>
      </c>
      <c r="F95" s="5" t="s">
        <v>74</v>
      </c>
      <c r="G95" s="5"/>
      <c r="H95" s="5"/>
      <c r="I95" s="5"/>
      <c r="J95" s="5"/>
      <c r="K95" s="5"/>
      <c r="L95" s="17"/>
    </row>
    <row r="96" spans="1:12" x14ac:dyDescent="0.55000000000000004">
      <c r="A96" s="18">
        <f t="shared" si="13"/>
        <v>0.52083333333333315</v>
      </c>
      <c r="B96" s="19">
        <f t="shared" si="12"/>
        <v>0.53472222222222199</v>
      </c>
      <c r="C96" s="5" t="s">
        <v>29</v>
      </c>
      <c r="D96" s="5" t="s">
        <v>41</v>
      </c>
      <c r="E96" s="5"/>
      <c r="F96" s="5"/>
      <c r="G96" s="5"/>
      <c r="H96" s="5"/>
      <c r="I96" s="5"/>
      <c r="J96" s="5"/>
      <c r="K96" s="5"/>
      <c r="L96" s="17"/>
    </row>
    <row r="97" spans="1:2" x14ac:dyDescent="0.55000000000000004">
      <c r="A97" s="3" t="s">
        <v>70</v>
      </c>
      <c r="B97" s="3"/>
    </row>
    <row r="98" spans="1:2" x14ac:dyDescent="0.55000000000000004">
      <c r="A98" s="13"/>
      <c r="B98" s="13"/>
    </row>
    <row r="99" spans="1:2" x14ac:dyDescent="0.55000000000000004">
      <c r="A99" s="13"/>
      <c r="B99" s="13"/>
    </row>
    <row r="100" spans="1:2" x14ac:dyDescent="0.55000000000000004">
      <c r="A100" s="13"/>
      <c r="B100" s="13"/>
    </row>
    <row r="101" spans="1:2" x14ac:dyDescent="0.55000000000000004">
      <c r="A101" s="13"/>
      <c r="B101" s="13"/>
    </row>
    <row r="102" spans="1:2" x14ac:dyDescent="0.55000000000000004">
      <c r="A102" s="13"/>
      <c r="B102" s="13"/>
    </row>
    <row r="103" spans="1:2" x14ac:dyDescent="0.55000000000000004">
      <c r="A103" s="13"/>
    </row>
  </sheetData>
  <pageMargins left="0.7" right="0.7" top="0.78740157499999996" bottom="0.78740157499999996" header="0.3" footer="0.3"/>
  <pageSetup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2F9BF-B198-4854-AD02-0F64264326A9}">
  <dimension ref="A1"/>
  <sheetViews>
    <sheetView workbookViewId="0"/>
  </sheetViews>
  <sheetFormatPr baseColWidth="10" defaultRowHeight="14.4" x14ac:dyDescent="0.55000000000000004"/>
  <sheetData>
    <row r="1" spans="1:1" ht="28.2" x14ac:dyDescent="1.05">
      <c r="A1" s="21" t="s">
        <v>77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142BC-D580-4A50-B0BF-01101C01DA2B}">
  <dimension ref="A1:L57"/>
  <sheetViews>
    <sheetView workbookViewId="0">
      <selection activeCell="R20" sqref="R20"/>
    </sheetView>
  </sheetViews>
  <sheetFormatPr baseColWidth="10" defaultRowHeight="14.4" x14ac:dyDescent="0.55000000000000004"/>
  <cols>
    <col min="1" max="1" width="12.83984375" customWidth="1"/>
    <col min="2" max="2" width="13" customWidth="1"/>
    <col min="3" max="3" width="12" bestFit="1" customWidth="1"/>
    <col min="4" max="4" width="41.15625" bestFit="1" customWidth="1"/>
    <col min="5" max="5" width="12" bestFit="1" customWidth="1"/>
    <col min="6" max="6" width="15.26171875" customWidth="1"/>
    <col min="7" max="7" width="14" customWidth="1"/>
    <col min="8" max="8" width="15.26171875" customWidth="1"/>
    <col min="9" max="9" width="12.41796875" customWidth="1"/>
    <col min="10" max="10" width="15.41796875" bestFit="1" customWidth="1"/>
  </cols>
  <sheetData>
    <row r="1" spans="1:12" x14ac:dyDescent="0.55000000000000004">
      <c r="A1" t="s">
        <v>10</v>
      </c>
      <c r="C1" t="s">
        <v>13</v>
      </c>
      <c r="D1" t="s">
        <v>67</v>
      </c>
      <c r="E1" s="3">
        <f>B19-A17</f>
        <v>0.10069444444444442</v>
      </c>
    </row>
    <row r="2" spans="1:12" x14ac:dyDescent="0.55000000000000004">
      <c r="A2" s="1" t="s">
        <v>3</v>
      </c>
      <c r="B2" s="1"/>
      <c r="C2" s="14">
        <v>2.4305555555555556E-2</v>
      </c>
      <c r="D2" s="1" t="s">
        <v>99</v>
      </c>
    </row>
    <row r="3" spans="1:12" x14ac:dyDescent="0.55000000000000004">
      <c r="A3" s="1" t="s">
        <v>27</v>
      </c>
      <c r="B3" s="1"/>
      <c r="C3" s="14">
        <v>1.3888888888888888E-2</v>
      </c>
      <c r="D3" t="s">
        <v>22</v>
      </c>
    </row>
    <row r="4" spans="1:12" x14ac:dyDescent="0.55000000000000004">
      <c r="A4" s="1" t="s">
        <v>28</v>
      </c>
      <c r="B4" s="1"/>
      <c r="C4" s="2"/>
    </row>
    <row r="5" spans="1:12" x14ac:dyDescent="0.55000000000000004">
      <c r="A5" s="1" t="s">
        <v>8</v>
      </c>
      <c r="B5" s="1"/>
    </row>
    <row r="6" spans="1:12" x14ac:dyDescent="0.55000000000000004">
      <c r="A6" s="1"/>
      <c r="B6" s="1"/>
    </row>
    <row r="7" spans="1:12" x14ac:dyDescent="0.55000000000000004">
      <c r="A7" s="1"/>
      <c r="B7" s="1"/>
    </row>
    <row r="8" spans="1:12" x14ac:dyDescent="0.55000000000000004">
      <c r="A8" s="1"/>
      <c r="B8" s="1"/>
    </row>
    <row r="9" spans="1:12" x14ac:dyDescent="0.55000000000000004">
      <c r="A9" s="1"/>
    </row>
    <row r="11" spans="1:12" x14ac:dyDescent="0.55000000000000004">
      <c r="A11" s="1" t="s">
        <v>26</v>
      </c>
      <c r="B11" s="1"/>
    </row>
    <row r="12" spans="1:12" x14ac:dyDescent="0.55000000000000004">
      <c r="A12" s="1" t="s">
        <v>2</v>
      </c>
      <c r="B12" s="1"/>
      <c r="C12" t="s">
        <v>12</v>
      </c>
      <c r="D12" t="s">
        <v>11</v>
      </c>
    </row>
    <row r="14" spans="1:12" x14ac:dyDescent="0.55000000000000004">
      <c r="A14" s="4">
        <v>45549</v>
      </c>
    </row>
    <row r="15" spans="1:12" x14ac:dyDescent="0.55000000000000004">
      <c r="A15" s="1" t="s">
        <v>14</v>
      </c>
      <c r="B15" s="1" t="s">
        <v>37</v>
      </c>
      <c r="C15" s="1" t="s">
        <v>18</v>
      </c>
      <c r="D15" s="1"/>
      <c r="E15" s="1" t="s">
        <v>19</v>
      </c>
    </row>
    <row r="16" spans="1:12" x14ac:dyDescent="0.55000000000000004">
      <c r="A16" s="1" t="s">
        <v>20</v>
      </c>
      <c r="B16" s="1" t="s">
        <v>21</v>
      </c>
      <c r="C16" s="1" t="s">
        <v>15</v>
      </c>
      <c r="D16" s="1" t="s">
        <v>16</v>
      </c>
      <c r="E16" s="1" t="s">
        <v>35</v>
      </c>
      <c r="F16" s="1" t="s">
        <v>36</v>
      </c>
      <c r="G16" s="8" t="s">
        <v>30</v>
      </c>
      <c r="H16" s="8" t="s">
        <v>34</v>
      </c>
      <c r="I16" s="8" t="s">
        <v>79</v>
      </c>
      <c r="J16" s="8" t="s">
        <v>78</v>
      </c>
      <c r="K16" s="9" t="s">
        <v>33</v>
      </c>
      <c r="L16" s="12" t="s">
        <v>38</v>
      </c>
    </row>
    <row r="17" spans="1:12" x14ac:dyDescent="0.55000000000000004">
      <c r="A17" s="3">
        <v>0.75</v>
      </c>
      <c r="B17" s="3">
        <f>A17+$C$2</f>
        <v>0.77430555555555558</v>
      </c>
      <c r="C17" t="s">
        <v>3</v>
      </c>
      <c r="D17" t="s">
        <v>29</v>
      </c>
      <c r="E17" t="s">
        <v>28</v>
      </c>
      <c r="F17" t="s">
        <v>8</v>
      </c>
      <c r="G17" t="s">
        <v>17</v>
      </c>
      <c r="H17" t="s">
        <v>8</v>
      </c>
      <c r="I17" t="s">
        <v>17</v>
      </c>
      <c r="K17" t="s">
        <v>8</v>
      </c>
      <c r="L17" t="s">
        <v>29</v>
      </c>
    </row>
    <row r="18" spans="1:12" x14ac:dyDescent="0.55000000000000004">
      <c r="A18" s="3">
        <f>B17+$C$3</f>
        <v>0.78819444444444442</v>
      </c>
      <c r="B18" s="3">
        <f>A18+$C$2</f>
        <v>0.8125</v>
      </c>
      <c r="C18" t="s">
        <v>8</v>
      </c>
      <c r="D18" t="s">
        <v>3</v>
      </c>
      <c r="E18" t="s">
        <v>28</v>
      </c>
      <c r="F18" t="s">
        <v>29</v>
      </c>
      <c r="I18" t="s">
        <v>73</v>
      </c>
    </row>
    <row r="19" spans="1:12" x14ac:dyDescent="0.55000000000000004">
      <c r="A19" s="3">
        <f t="shared" ref="A19" si="0">B18+$C$3</f>
        <v>0.82638888888888884</v>
      </c>
      <c r="B19" s="3">
        <f t="shared" ref="B19" si="1">A19+$C$2</f>
        <v>0.85069444444444442</v>
      </c>
      <c r="C19" t="s">
        <v>3</v>
      </c>
      <c r="D19" t="s">
        <v>28</v>
      </c>
      <c r="E19" t="s">
        <v>29</v>
      </c>
      <c r="F19" t="s">
        <v>8</v>
      </c>
    </row>
    <row r="20" spans="1:12" x14ac:dyDescent="0.55000000000000004">
      <c r="A20" s="3"/>
      <c r="B20" s="3"/>
    </row>
    <row r="21" spans="1:12" x14ac:dyDescent="0.55000000000000004">
      <c r="A21" s="3"/>
      <c r="B21" s="3"/>
    </row>
    <row r="22" spans="1:12" x14ac:dyDescent="0.55000000000000004">
      <c r="A22" s="3"/>
      <c r="B22" s="3"/>
    </row>
    <row r="23" spans="1:12" x14ac:dyDescent="0.55000000000000004">
      <c r="A23" s="3"/>
      <c r="B23" s="3"/>
    </row>
    <row r="24" spans="1:12" x14ac:dyDescent="0.55000000000000004">
      <c r="A24" s="4">
        <v>45591</v>
      </c>
    </row>
    <row r="25" spans="1:12" x14ac:dyDescent="0.55000000000000004">
      <c r="A25" s="1" t="s">
        <v>23</v>
      </c>
      <c r="B25" s="11" t="s">
        <v>37</v>
      </c>
      <c r="C25" s="1" t="s">
        <v>18</v>
      </c>
      <c r="D25" s="1"/>
      <c r="E25" s="1" t="s">
        <v>19</v>
      </c>
    </row>
    <row r="26" spans="1:12" x14ac:dyDescent="0.55000000000000004">
      <c r="A26" s="1" t="s">
        <v>20</v>
      </c>
      <c r="B26" s="1" t="s">
        <v>21</v>
      </c>
      <c r="C26" s="1" t="s">
        <v>15</v>
      </c>
      <c r="D26" s="1" t="s">
        <v>16</v>
      </c>
      <c r="E26" s="1" t="s">
        <v>35</v>
      </c>
      <c r="F26" s="1" t="s">
        <v>36</v>
      </c>
      <c r="G26" s="8" t="s">
        <v>30</v>
      </c>
      <c r="H26" s="8" t="s">
        <v>34</v>
      </c>
      <c r="I26" s="8" t="s">
        <v>79</v>
      </c>
      <c r="J26" s="8" t="s">
        <v>78</v>
      </c>
      <c r="K26" s="9" t="s">
        <v>33</v>
      </c>
      <c r="L26" s="12" t="s">
        <v>38</v>
      </c>
    </row>
    <row r="27" spans="1:12" x14ac:dyDescent="0.55000000000000004">
      <c r="A27" s="3">
        <v>0.625</v>
      </c>
      <c r="B27" s="3">
        <f>A27+$C$2</f>
        <v>0.64930555555555558</v>
      </c>
      <c r="C27" t="str">
        <f>D17</f>
        <v>FBC Dragons</v>
      </c>
      <c r="D27" t="str">
        <f>C17</f>
        <v>Pressbaum</v>
      </c>
      <c r="E27" t="str">
        <f>F17</f>
        <v>Bunnies</v>
      </c>
      <c r="F27" t="str">
        <f>E17</f>
        <v>WFV</v>
      </c>
      <c r="G27" t="s">
        <v>28</v>
      </c>
      <c r="H27" t="s">
        <v>3</v>
      </c>
      <c r="I27" t="s">
        <v>28</v>
      </c>
      <c r="K27" t="str">
        <f>Tabelle1323[[#This Row],[Spielsekretariat]]</f>
        <v>Pressbaum</v>
      </c>
      <c r="L27" t="s">
        <v>29</v>
      </c>
    </row>
    <row r="28" spans="1:12" x14ac:dyDescent="0.55000000000000004">
      <c r="A28" s="3">
        <f>B27+$C$3</f>
        <v>0.66319444444444442</v>
      </c>
      <c r="B28" s="3">
        <f>A28+$C$2</f>
        <v>0.6875</v>
      </c>
      <c r="C28" t="str">
        <f t="shared" ref="C28:C29" si="2">D18</f>
        <v>Pressbaum</v>
      </c>
      <c r="D28" t="str">
        <f t="shared" ref="D28:D29" si="3">C18</f>
        <v>Bunnies</v>
      </c>
      <c r="E28" t="str">
        <f t="shared" ref="E28:E29" si="4">F18</f>
        <v>FBC Dragons</v>
      </c>
      <c r="F28" t="str">
        <f t="shared" ref="F28:F29" si="5">E18</f>
        <v>WFV</v>
      </c>
    </row>
    <row r="29" spans="1:12" x14ac:dyDescent="0.55000000000000004">
      <c r="A29" s="3">
        <f t="shared" ref="A29" si="6">B28+$C$3</f>
        <v>0.70138888888888884</v>
      </c>
      <c r="B29" s="3">
        <f t="shared" ref="B29" si="7">A29+$C$2</f>
        <v>0.72569444444444442</v>
      </c>
      <c r="C29" t="str">
        <f t="shared" si="2"/>
        <v>WFV</v>
      </c>
      <c r="D29" t="str">
        <f t="shared" si="3"/>
        <v>Pressbaum</v>
      </c>
      <c r="E29" t="str">
        <f t="shared" si="4"/>
        <v>Bunnies</v>
      </c>
      <c r="F29" t="str">
        <f t="shared" si="5"/>
        <v>FBC Dragons</v>
      </c>
    </row>
    <row r="30" spans="1:12" x14ac:dyDescent="0.55000000000000004">
      <c r="A30" s="3"/>
      <c r="B30" s="3"/>
    </row>
    <row r="31" spans="1:12" x14ac:dyDescent="0.55000000000000004">
      <c r="A31" s="3"/>
      <c r="B31" s="3"/>
    </row>
    <row r="32" spans="1:12" x14ac:dyDescent="0.55000000000000004">
      <c r="A32" s="3"/>
      <c r="B32" s="3"/>
    </row>
    <row r="33" spans="1:12" x14ac:dyDescent="0.55000000000000004">
      <c r="A33" s="3"/>
      <c r="B33" s="3"/>
    </row>
    <row r="34" spans="1:12" x14ac:dyDescent="0.55000000000000004">
      <c r="A34" s="3"/>
      <c r="B34" s="3"/>
    </row>
    <row r="35" spans="1:12" x14ac:dyDescent="0.55000000000000004">
      <c r="A35" s="3"/>
      <c r="B35" s="3"/>
    </row>
    <row r="36" spans="1:12" x14ac:dyDescent="0.55000000000000004">
      <c r="A36" s="3"/>
      <c r="B36" s="3"/>
    </row>
    <row r="37" spans="1:12" x14ac:dyDescent="0.55000000000000004">
      <c r="A37" s="3"/>
      <c r="B37" s="3"/>
    </row>
    <row r="39" spans="1:12" x14ac:dyDescent="0.55000000000000004">
      <c r="A39" s="4">
        <v>45703</v>
      </c>
    </row>
    <row r="40" spans="1:12" x14ac:dyDescent="0.55000000000000004">
      <c r="A40" s="1" t="s">
        <v>24</v>
      </c>
      <c r="B40" s="1" t="s">
        <v>37</v>
      </c>
      <c r="C40" s="1" t="s">
        <v>18</v>
      </c>
      <c r="D40" s="1"/>
      <c r="E40" s="1" t="s">
        <v>19</v>
      </c>
    </row>
    <row r="41" spans="1:12" x14ac:dyDescent="0.55000000000000004">
      <c r="A41" s="1" t="s">
        <v>20</v>
      </c>
      <c r="B41" s="1" t="s">
        <v>21</v>
      </c>
      <c r="C41" s="1" t="s">
        <v>15</v>
      </c>
      <c r="D41" s="1" t="s">
        <v>16</v>
      </c>
      <c r="E41" s="1" t="s">
        <v>35</v>
      </c>
      <c r="F41" s="1" t="s">
        <v>36</v>
      </c>
      <c r="G41" s="8" t="s">
        <v>30</v>
      </c>
      <c r="H41" s="8" t="s">
        <v>34</v>
      </c>
      <c r="I41" s="8" t="s">
        <v>79</v>
      </c>
      <c r="J41" s="8" t="s">
        <v>78</v>
      </c>
      <c r="K41" s="9" t="s">
        <v>33</v>
      </c>
      <c r="L41" s="12" t="s">
        <v>38</v>
      </c>
    </row>
    <row r="42" spans="1:12" x14ac:dyDescent="0.55000000000000004">
      <c r="A42" s="3">
        <v>0.625</v>
      </c>
      <c r="B42" s="3">
        <f>A42+$C$2</f>
        <v>0.64930555555555558</v>
      </c>
      <c r="C42" t="s">
        <v>3</v>
      </c>
      <c r="D42" t="s">
        <v>29</v>
      </c>
      <c r="E42" t="s">
        <v>28</v>
      </c>
      <c r="F42" t="s">
        <v>8</v>
      </c>
      <c r="G42" t="s">
        <v>8</v>
      </c>
      <c r="H42" t="s">
        <v>29</v>
      </c>
      <c r="I42" t="s">
        <v>8</v>
      </c>
      <c r="K42" t="s">
        <v>29</v>
      </c>
      <c r="L42" t="s">
        <v>29</v>
      </c>
    </row>
    <row r="43" spans="1:12" x14ac:dyDescent="0.55000000000000004">
      <c r="A43" s="3">
        <f>B42+$C$3</f>
        <v>0.66319444444444442</v>
      </c>
      <c r="B43" s="3">
        <f>A43+$C$2</f>
        <v>0.6875</v>
      </c>
      <c r="C43" t="s">
        <v>8</v>
      </c>
      <c r="D43" t="s">
        <v>3</v>
      </c>
      <c r="E43" t="s">
        <v>28</v>
      </c>
      <c r="F43" t="s">
        <v>29</v>
      </c>
    </row>
    <row r="44" spans="1:12" x14ac:dyDescent="0.55000000000000004">
      <c r="A44" s="3">
        <f t="shared" ref="A44" si="8">B43+$C$3</f>
        <v>0.70138888888888884</v>
      </c>
      <c r="B44" s="3">
        <f t="shared" ref="B44" si="9">A44+$C$2</f>
        <v>0.72569444444444442</v>
      </c>
      <c r="C44" t="s">
        <v>3</v>
      </c>
      <c r="D44" t="s">
        <v>28</v>
      </c>
      <c r="E44" t="s">
        <v>29</v>
      </c>
      <c r="F44" t="s">
        <v>8</v>
      </c>
    </row>
    <row r="45" spans="1:12" x14ac:dyDescent="0.55000000000000004">
      <c r="A45" s="3"/>
      <c r="B45" s="3"/>
    </row>
    <row r="46" spans="1:12" x14ac:dyDescent="0.55000000000000004">
      <c r="A46" s="3"/>
      <c r="B46" s="3"/>
    </row>
    <row r="47" spans="1:12" x14ac:dyDescent="0.55000000000000004">
      <c r="A47" s="3"/>
      <c r="B47" s="3"/>
    </row>
    <row r="49" spans="1:12" x14ac:dyDescent="0.55000000000000004">
      <c r="A49" s="4">
        <v>45809</v>
      </c>
    </row>
    <row r="50" spans="1:12" x14ac:dyDescent="0.55000000000000004">
      <c r="A50" s="1" t="s">
        <v>25</v>
      </c>
      <c r="B50" s="1" t="s">
        <v>37</v>
      </c>
      <c r="C50" s="1" t="s">
        <v>18</v>
      </c>
      <c r="D50" s="1"/>
      <c r="E50" s="1" t="s">
        <v>19</v>
      </c>
    </row>
    <row r="51" spans="1:12" x14ac:dyDescent="0.55000000000000004">
      <c r="A51" s="1" t="s">
        <v>20</v>
      </c>
      <c r="B51" s="1" t="s">
        <v>21</v>
      </c>
      <c r="C51" s="1" t="s">
        <v>15</v>
      </c>
      <c r="D51" s="1" t="s">
        <v>16</v>
      </c>
      <c r="E51" s="1" t="s">
        <v>35</v>
      </c>
      <c r="F51" s="1" t="s">
        <v>36</v>
      </c>
      <c r="G51" s="8" t="s">
        <v>30</v>
      </c>
      <c r="H51" s="8" t="s">
        <v>34</v>
      </c>
      <c r="I51" s="8" t="s">
        <v>79</v>
      </c>
      <c r="J51" s="8" t="s">
        <v>78</v>
      </c>
      <c r="K51" s="9" t="s">
        <v>33</v>
      </c>
      <c r="L51" s="12" t="s">
        <v>38</v>
      </c>
    </row>
    <row r="52" spans="1:12" x14ac:dyDescent="0.55000000000000004">
      <c r="A52" s="3">
        <v>0.375</v>
      </c>
      <c r="B52" s="3">
        <f>A52+$C$2</f>
        <v>0.39930555555555558</v>
      </c>
      <c r="C52" t="s">
        <v>29</v>
      </c>
      <c r="D52" t="s">
        <v>3</v>
      </c>
      <c r="E52" t="s">
        <v>8</v>
      </c>
      <c r="F52" t="s">
        <v>28</v>
      </c>
      <c r="G52" t="s">
        <v>3</v>
      </c>
      <c r="H52" t="s">
        <v>28</v>
      </c>
      <c r="I52" t="s">
        <v>3</v>
      </c>
      <c r="K52" t="s">
        <v>28</v>
      </c>
      <c r="L52" t="s">
        <v>29</v>
      </c>
    </row>
    <row r="53" spans="1:12" x14ac:dyDescent="0.55000000000000004">
      <c r="A53" s="3">
        <f>B52+$C$3</f>
        <v>0.41319444444444448</v>
      </c>
      <c r="B53" s="3">
        <f>A53+$C$2</f>
        <v>0.43750000000000006</v>
      </c>
      <c r="C53" t="s">
        <v>3</v>
      </c>
      <c r="D53" t="s">
        <v>8</v>
      </c>
      <c r="E53" t="s">
        <v>29</v>
      </c>
      <c r="F53" t="s">
        <v>28</v>
      </c>
    </row>
    <row r="54" spans="1:12" x14ac:dyDescent="0.55000000000000004">
      <c r="A54" s="3">
        <f t="shared" ref="A54" si="10">B53+$C$3</f>
        <v>0.45138888888888895</v>
      </c>
      <c r="B54" s="3">
        <f t="shared" ref="B54" si="11">A54+$C$2</f>
        <v>0.47569444444444453</v>
      </c>
      <c r="C54" t="s">
        <v>28</v>
      </c>
      <c r="D54" t="s">
        <v>3</v>
      </c>
      <c r="E54" t="s">
        <v>8</v>
      </c>
      <c r="F54" t="s">
        <v>29</v>
      </c>
    </row>
    <row r="55" spans="1:12" x14ac:dyDescent="0.55000000000000004">
      <c r="A55" s="3"/>
      <c r="B55" s="3"/>
    </row>
    <row r="56" spans="1:12" x14ac:dyDescent="0.55000000000000004">
      <c r="A56" s="3"/>
      <c r="B56" s="3"/>
    </row>
    <row r="57" spans="1:12" x14ac:dyDescent="0.55000000000000004">
      <c r="A57" s="3"/>
      <c r="B57" s="3"/>
    </row>
  </sheetData>
  <pageMargins left="0.7" right="0.7" top="0.78740157499999996" bottom="0.78740157499999996" header="0.3" footer="0.3"/>
  <pageSetup orientation="portrait" r:id="rId1"/>
  <tableParts count="4">
    <tablePart r:id="rId2"/>
    <tablePart r:id="rId3"/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F16D8-9FB5-4137-9EEF-FD677ABC8AD5}">
  <dimension ref="A1:J13"/>
  <sheetViews>
    <sheetView workbookViewId="0">
      <selection activeCell="G7" sqref="G7"/>
    </sheetView>
  </sheetViews>
  <sheetFormatPr baseColWidth="10" defaultRowHeight="14.4" x14ac:dyDescent="0.55000000000000004"/>
  <cols>
    <col min="1" max="1" width="12.83984375" customWidth="1"/>
    <col min="2" max="3" width="13" customWidth="1"/>
    <col min="4" max="4" width="12" bestFit="1" customWidth="1"/>
    <col min="5" max="5" width="14.26171875" customWidth="1"/>
    <col min="6" max="6" width="14" customWidth="1"/>
    <col min="7" max="8" width="12.41796875" customWidth="1"/>
    <col min="10" max="10" width="13" customWidth="1"/>
    <col min="11" max="11" width="14.26171875" customWidth="1"/>
    <col min="12" max="12" width="14" customWidth="1"/>
    <col min="13" max="13" width="15.26171875" customWidth="1"/>
  </cols>
  <sheetData>
    <row r="1" spans="1:10" x14ac:dyDescent="0.55000000000000004">
      <c r="A1" t="s">
        <v>10</v>
      </c>
      <c r="D1" t="s">
        <v>13</v>
      </c>
    </row>
    <row r="2" spans="1:10" x14ac:dyDescent="0.55000000000000004">
      <c r="A2" s="1" t="s">
        <v>3</v>
      </c>
      <c r="B2" s="1"/>
      <c r="C2" s="1"/>
      <c r="D2" s="2" t="s">
        <v>59</v>
      </c>
      <c r="E2" t="s">
        <v>100</v>
      </c>
    </row>
    <row r="3" spans="1:10" x14ac:dyDescent="0.55000000000000004">
      <c r="A3" s="1" t="s">
        <v>27</v>
      </c>
      <c r="B3" s="1"/>
      <c r="C3" s="1"/>
      <c r="D3" s="2"/>
    </row>
    <row r="4" spans="1:10" x14ac:dyDescent="0.55000000000000004">
      <c r="A4" s="1" t="s">
        <v>28</v>
      </c>
      <c r="B4" s="1"/>
      <c r="C4" s="1"/>
      <c r="D4" s="2"/>
    </row>
    <row r="5" spans="1:10" x14ac:dyDescent="0.55000000000000004">
      <c r="A5" s="1"/>
      <c r="B5" s="1"/>
      <c r="C5" s="1"/>
    </row>
    <row r="6" spans="1:10" x14ac:dyDescent="0.55000000000000004">
      <c r="A6" s="1"/>
      <c r="B6" s="1"/>
      <c r="C6" s="1"/>
    </row>
    <row r="7" spans="1:10" x14ac:dyDescent="0.55000000000000004">
      <c r="B7" s="20" t="s">
        <v>80</v>
      </c>
      <c r="C7" s="1" t="s">
        <v>20</v>
      </c>
      <c r="D7" s="1" t="s">
        <v>21</v>
      </c>
      <c r="E7" s="1" t="s">
        <v>15</v>
      </c>
      <c r="F7" s="1" t="s">
        <v>16</v>
      </c>
      <c r="G7" s="8" t="s">
        <v>30</v>
      </c>
      <c r="H7" s="8" t="s">
        <v>34</v>
      </c>
      <c r="I7" s="8" t="s">
        <v>79</v>
      </c>
      <c r="J7" s="9" t="s">
        <v>33</v>
      </c>
    </row>
    <row r="8" spans="1:10" x14ac:dyDescent="0.55000000000000004">
      <c r="B8" s="4">
        <v>45606</v>
      </c>
      <c r="C8" s="22">
        <v>0.79166666666666663</v>
      </c>
      <c r="D8" s="22">
        <v>0.875</v>
      </c>
      <c r="E8" s="22" t="s">
        <v>29</v>
      </c>
      <c r="F8" s="22" t="s">
        <v>28</v>
      </c>
      <c r="G8" s="13" t="str">
        <f>Tabelle123[[#This Row],[Heimteam]]</f>
        <v>FBC Dragons</v>
      </c>
      <c r="H8" s="13" t="str">
        <f>Tabelle123[[#This Row],[Heimteam]]</f>
        <v>FBC Dragons</v>
      </c>
      <c r="I8" s="13" t="str">
        <f>Tabelle123[[#This Row],[Heimteam]]</f>
        <v>FBC Dragons</v>
      </c>
      <c r="J8" s="13" t="str">
        <f>Tabelle123[[#This Row],[Spielsekretariat]]</f>
        <v>FBC Dragons</v>
      </c>
    </row>
    <row r="9" spans="1:10" x14ac:dyDescent="0.55000000000000004">
      <c r="B9" s="4">
        <v>45647</v>
      </c>
      <c r="C9" s="22">
        <v>0.83333333333333337</v>
      </c>
      <c r="D9" s="22">
        <v>0.89583333333333337</v>
      </c>
      <c r="E9" s="22" t="s">
        <v>28</v>
      </c>
      <c r="F9" s="22" t="s">
        <v>3</v>
      </c>
      <c r="G9" s="13" t="str">
        <f>Tabelle123[[#This Row],[Heimteam]]</f>
        <v>WFV</v>
      </c>
      <c r="H9" s="13" t="str">
        <f>Tabelle123[[#This Row],[Heimteam]]</f>
        <v>WFV</v>
      </c>
      <c r="I9" s="13" t="str">
        <f>Tabelle123[[#This Row],[Heimteam]]</f>
        <v>WFV</v>
      </c>
      <c r="J9" s="13" t="str">
        <f>Tabelle123[[#This Row],[Spielsekretariat]]</f>
        <v>WFV</v>
      </c>
    </row>
    <row r="10" spans="1:10" x14ac:dyDescent="0.55000000000000004">
      <c r="B10" s="4">
        <v>45703</v>
      </c>
      <c r="C10" s="22">
        <v>0.79166666666666663</v>
      </c>
      <c r="D10" s="22">
        <v>0.875</v>
      </c>
      <c r="E10" s="22" t="s">
        <v>3</v>
      </c>
      <c r="F10" s="22" t="s">
        <v>29</v>
      </c>
      <c r="G10" s="13" t="str">
        <f>Tabelle123[[#This Row],[Heimteam]]</f>
        <v>Pressbaum</v>
      </c>
      <c r="H10" s="13" t="str">
        <f>Tabelle123[[#This Row],[Heimteam]]</f>
        <v>Pressbaum</v>
      </c>
      <c r="I10" s="13" t="str">
        <f>Tabelle123[[#This Row],[Heimteam]]</f>
        <v>Pressbaum</v>
      </c>
      <c r="J10" s="13" t="str">
        <f>Tabelle123[[#This Row],[Spielsekretariat]]</f>
        <v>Pressbaum</v>
      </c>
    </row>
    <row r="11" spans="1:10" x14ac:dyDescent="0.55000000000000004">
      <c r="B11" s="4">
        <v>45710</v>
      </c>
      <c r="C11" s="22">
        <v>0.79166666666666663</v>
      </c>
      <c r="D11" s="22">
        <v>0.875</v>
      </c>
      <c r="E11" s="22" t="s">
        <v>29</v>
      </c>
      <c r="F11" s="22" t="s">
        <v>3</v>
      </c>
      <c r="G11" s="13" t="str">
        <f>Tabelle123[[#This Row],[Heimteam]]</f>
        <v>FBC Dragons</v>
      </c>
      <c r="H11" s="13" t="str">
        <f>Tabelle123[[#This Row],[Heimteam]]</f>
        <v>FBC Dragons</v>
      </c>
      <c r="I11" s="13" t="str">
        <f>Tabelle123[[#This Row],[Heimteam]]</f>
        <v>FBC Dragons</v>
      </c>
      <c r="J11" s="13" t="str">
        <f>Tabelle123[[#This Row],[Spielsekretariat]]</f>
        <v>FBC Dragons</v>
      </c>
    </row>
    <row r="12" spans="1:10" x14ac:dyDescent="0.55000000000000004">
      <c r="B12" s="4">
        <v>45773</v>
      </c>
      <c r="C12" s="23">
        <v>0.70833333333333337</v>
      </c>
      <c r="D12" s="23">
        <v>0.79166666666666663</v>
      </c>
      <c r="E12" s="23" t="s">
        <v>3</v>
      </c>
      <c r="F12" s="23" t="s">
        <v>28</v>
      </c>
      <c r="G12" s="13" t="str">
        <f>Tabelle123[[#This Row],[Heimteam]]</f>
        <v>Pressbaum</v>
      </c>
      <c r="H12" s="13" t="str">
        <f>Tabelle123[[#This Row],[Heimteam]]</f>
        <v>Pressbaum</v>
      </c>
      <c r="I12" s="13" t="str">
        <f>Tabelle123[[#This Row],[Heimteam]]</f>
        <v>Pressbaum</v>
      </c>
      <c r="J12" s="13" t="str">
        <f>Tabelle123[[#This Row],[Spielsekretariat]]</f>
        <v>Pressbaum</v>
      </c>
    </row>
    <row r="13" spans="1:10" x14ac:dyDescent="0.55000000000000004">
      <c r="B13" s="4">
        <v>45780</v>
      </c>
      <c r="C13" s="22">
        <v>0.625</v>
      </c>
      <c r="D13" s="22">
        <v>0.70833333333333337</v>
      </c>
      <c r="E13" s="22" t="s">
        <v>28</v>
      </c>
      <c r="F13" s="22" t="s">
        <v>29</v>
      </c>
      <c r="G13" s="13" t="str">
        <f>Tabelle123[[#This Row],[Heimteam]]</f>
        <v>WFV</v>
      </c>
      <c r="H13" s="13" t="str">
        <f>Tabelle123[[#This Row],[Heimteam]]</f>
        <v>WFV</v>
      </c>
      <c r="I13" s="13" t="str">
        <f>Tabelle123[[#This Row],[Heimteam]]</f>
        <v>WFV</v>
      </c>
      <c r="J13" s="13" t="str">
        <f>Tabelle123[[#This Row],[Spielsekretariat]]</f>
        <v>WFV</v>
      </c>
    </row>
  </sheetData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6E6DC-2632-4E7F-94AA-BCD6F463A69F}">
  <dimension ref="A1:I10"/>
  <sheetViews>
    <sheetView workbookViewId="0">
      <selection activeCell="E20" sqref="E20"/>
    </sheetView>
  </sheetViews>
  <sheetFormatPr baseColWidth="10" defaultRowHeight="14.4" x14ac:dyDescent="0.55000000000000004"/>
  <cols>
    <col min="1" max="1" width="10.15625" bestFit="1" customWidth="1"/>
    <col min="2" max="2" width="13.15625" bestFit="1" customWidth="1"/>
    <col min="3" max="3" width="16.41796875" bestFit="1" customWidth="1"/>
    <col min="4" max="6" width="16.15625" bestFit="1" customWidth="1"/>
    <col min="7" max="7" width="17.26171875" bestFit="1" customWidth="1"/>
    <col min="8" max="9" width="16.15625" bestFit="1" customWidth="1"/>
  </cols>
  <sheetData>
    <row r="1" spans="1:9" x14ac:dyDescent="0.55000000000000004">
      <c r="C1" t="s">
        <v>83</v>
      </c>
    </row>
    <row r="2" spans="1:9" x14ac:dyDescent="0.55000000000000004">
      <c r="B2" t="s">
        <v>85</v>
      </c>
    </row>
    <row r="3" spans="1:9" x14ac:dyDescent="0.55000000000000004">
      <c r="A3" s="20" t="s">
        <v>80</v>
      </c>
      <c r="B3" s="1" t="s">
        <v>20</v>
      </c>
      <c r="C3" s="1" t="s">
        <v>21</v>
      </c>
      <c r="D3" s="1" t="s">
        <v>15</v>
      </c>
      <c r="E3" s="1" t="s">
        <v>16</v>
      </c>
      <c r="F3" s="8" t="s">
        <v>30</v>
      </c>
      <c r="G3" s="8" t="s">
        <v>34</v>
      </c>
      <c r="H3" s="8" t="s">
        <v>79</v>
      </c>
      <c r="I3" s="9" t="s">
        <v>33</v>
      </c>
    </row>
    <row r="4" spans="1:9" x14ac:dyDescent="0.55000000000000004">
      <c r="A4" s="4">
        <v>45605</v>
      </c>
      <c r="B4" s="22">
        <v>0.8125</v>
      </c>
      <c r="C4" s="22">
        <v>0.85416666666666663</v>
      </c>
      <c r="D4" s="22" t="s">
        <v>47</v>
      </c>
      <c r="E4" s="22" t="s">
        <v>41</v>
      </c>
      <c r="F4" s="13" t="s">
        <v>29</v>
      </c>
      <c r="G4" s="13" t="str">
        <f>Tabelle1234[[#This Row],[Heimteam]]</f>
        <v>Crossroads</v>
      </c>
      <c r="H4" s="13" t="str">
        <f>Tabelle1234[[#This Row],[Heimteam]]</f>
        <v>Crossroads</v>
      </c>
      <c r="I4" s="13" t="str">
        <f>Tabelle1234[[#This Row],[Spielsekretariat]]</f>
        <v>Crossroads</v>
      </c>
    </row>
    <row r="5" spans="1:9" x14ac:dyDescent="0.55000000000000004">
      <c r="A5" s="4">
        <v>45619</v>
      </c>
      <c r="B5" s="22">
        <v>0.8125</v>
      </c>
      <c r="C5" s="22">
        <v>0.85416666666666663</v>
      </c>
      <c r="D5" s="22" t="s">
        <v>29</v>
      </c>
      <c r="E5" s="22" t="s">
        <v>41</v>
      </c>
      <c r="F5" s="13" t="s">
        <v>47</v>
      </c>
      <c r="G5" s="13" t="str">
        <f>Tabelle1234[[#This Row],[Heimteam]]</f>
        <v>FBC Dragons</v>
      </c>
      <c r="H5" s="13" t="str">
        <f>Tabelle1234[[#This Row],[Heimteam]]</f>
        <v>FBC Dragons</v>
      </c>
      <c r="I5" s="13" t="str">
        <f>Tabelle1234[[#This Row],[Spielsekretariat]]</f>
        <v>FBC Dragons</v>
      </c>
    </row>
    <row r="6" spans="1:9" x14ac:dyDescent="0.55000000000000004">
      <c r="A6" s="4">
        <v>45648</v>
      </c>
      <c r="B6" s="22">
        <v>0.72916666666666663</v>
      </c>
      <c r="C6" s="22">
        <v>0.77083333333333337</v>
      </c>
      <c r="D6" s="22" t="s">
        <v>29</v>
      </c>
      <c r="E6" s="22" t="s">
        <v>47</v>
      </c>
      <c r="F6" s="13" t="s">
        <v>41</v>
      </c>
      <c r="G6" s="13" t="str">
        <f>Tabelle1234[[#This Row],[Heimteam]]</f>
        <v>FBC Dragons</v>
      </c>
      <c r="H6" s="13" t="str">
        <f>Tabelle1234[[#This Row],[Heimteam]]</f>
        <v>FBC Dragons</v>
      </c>
      <c r="I6" s="13" t="str">
        <f>Tabelle1234[[#This Row],[Spielsekretariat]]</f>
        <v>FBC Dragons</v>
      </c>
    </row>
    <row r="7" spans="1:9" x14ac:dyDescent="0.55000000000000004">
      <c r="A7" s="4">
        <v>45675</v>
      </c>
      <c r="B7" s="22">
        <v>0.77083333333333337</v>
      </c>
      <c r="C7" s="22">
        <v>0.8125</v>
      </c>
      <c r="D7" s="22" t="s">
        <v>41</v>
      </c>
      <c r="E7" s="22" t="s">
        <v>29</v>
      </c>
      <c r="F7" s="13" t="s">
        <v>47</v>
      </c>
      <c r="G7" s="13" t="str">
        <f>Tabelle1234[[#This Row],[Heimteam]]</f>
        <v>Floorballbunnies</v>
      </c>
      <c r="H7" s="13" t="str">
        <f>Tabelle1234[[#This Row],[Heimteam]]</f>
        <v>Floorballbunnies</v>
      </c>
      <c r="I7" s="13" t="str">
        <f>Tabelle1234[[#This Row],[Spielsekretariat]]</f>
        <v>Floorballbunnies</v>
      </c>
    </row>
    <row r="8" spans="1:9" x14ac:dyDescent="0.55000000000000004">
      <c r="A8" s="4">
        <v>45704</v>
      </c>
      <c r="B8" s="23">
        <v>0.72916666666666663</v>
      </c>
      <c r="C8" s="23">
        <v>0.77083333333333337</v>
      </c>
      <c r="D8" s="23" t="s">
        <v>47</v>
      </c>
      <c r="E8" s="23" t="s">
        <v>29</v>
      </c>
      <c r="F8" s="13" t="s">
        <v>41</v>
      </c>
      <c r="G8" s="13" t="str">
        <f>Tabelle1234[[#This Row],[Heimteam]]</f>
        <v>Crossroads</v>
      </c>
      <c r="H8" s="13" t="str">
        <f>Tabelle1234[[#This Row],[Heimteam]]</f>
        <v>Crossroads</v>
      </c>
      <c r="I8" s="13" t="str">
        <f>Tabelle1234[[#This Row],[Spielsekretariat]]</f>
        <v>Crossroads</v>
      </c>
    </row>
    <row r="9" spans="1:9" x14ac:dyDescent="0.55000000000000004">
      <c r="A9" s="4">
        <v>45732</v>
      </c>
      <c r="B9" s="22">
        <v>0.64583333333333337</v>
      </c>
      <c r="C9" s="22">
        <v>0.6875</v>
      </c>
      <c r="D9" s="22" t="s">
        <v>41</v>
      </c>
      <c r="E9" s="22" t="s">
        <v>47</v>
      </c>
      <c r="F9" s="13" t="s">
        <v>29</v>
      </c>
      <c r="G9" s="13" t="str">
        <f>Tabelle1234[[#This Row],[Heimteam]]</f>
        <v>Floorballbunnies</v>
      </c>
      <c r="H9" s="13" t="str">
        <f>Tabelle1234[[#This Row],[Heimteam]]</f>
        <v>Floorballbunnies</v>
      </c>
      <c r="I9" s="13" t="str">
        <f>Tabelle1234[[#This Row],[Spielsekretariat]]</f>
        <v>Floorballbunnies</v>
      </c>
    </row>
    <row r="10" spans="1:9" x14ac:dyDescent="0.55000000000000004">
      <c r="A10" s="4">
        <v>45788</v>
      </c>
      <c r="B10" s="24">
        <v>0.72916666666666663</v>
      </c>
      <c r="C10" s="22">
        <v>0.91666666666666663</v>
      </c>
      <c r="D10" t="s">
        <v>84</v>
      </c>
      <c r="F10" s="13"/>
      <c r="G10" s="13"/>
      <c r="I10" s="13"/>
    </row>
  </sheetData>
  <pageMargins left="0.7" right="0.7" top="0.78740157499999996" bottom="0.78740157499999996" header="0.3" footer="0.3"/>
  <ignoredErrors>
    <ignoredError sqref="F4:F9" calculatedColumn="1"/>
  </ignoredErrors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5EA0F-4A1E-4682-B0DD-6C87F29848E1}">
  <dimension ref="A1:L32"/>
  <sheetViews>
    <sheetView workbookViewId="0">
      <selection activeCell="I4" sqref="I4"/>
    </sheetView>
  </sheetViews>
  <sheetFormatPr baseColWidth="10" defaultRowHeight="14.4" x14ac:dyDescent="0.55000000000000004"/>
  <cols>
    <col min="1" max="1" width="13.15625" bestFit="1" customWidth="1"/>
    <col min="2" max="2" width="13.26171875" bestFit="1" customWidth="1"/>
    <col min="3" max="4" width="16.578125" bestFit="1" customWidth="1"/>
    <col min="5" max="5" width="17" bestFit="1" customWidth="1"/>
    <col min="6" max="6" width="15.68359375" bestFit="1" customWidth="1"/>
    <col min="7" max="7" width="19.578125" bestFit="1" customWidth="1"/>
    <col min="8" max="8" width="16.578125" bestFit="1" customWidth="1"/>
    <col min="9" max="9" width="17.41796875" bestFit="1" customWidth="1"/>
    <col min="10" max="10" width="8.68359375" bestFit="1" customWidth="1"/>
    <col min="11" max="11" width="16.578125" bestFit="1" customWidth="1"/>
    <col min="12" max="12" width="11.578125" bestFit="1" customWidth="1"/>
  </cols>
  <sheetData>
    <row r="1" spans="1:12" x14ac:dyDescent="0.55000000000000004">
      <c r="C1" t="s">
        <v>83</v>
      </c>
    </row>
    <row r="2" spans="1:12" x14ac:dyDescent="0.55000000000000004">
      <c r="A2" t="s">
        <v>86</v>
      </c>
      <c r="B2" s="4">
        <v>45620</v>
      </c>
    </row>
    <row r="3" spans="1:12" x14ac:dyDescent="0.55000000000000004">
      <c r="A3" s="1" t="s">
        <v>20</v>
      </c>
      <c r="B3" s="1" t="s">
        <v>21</v>
      </c>
      <c r="C3" s="1" t="s">
        <v>15</v>
      </c>
      <c r="D3" s="1" t="s">
        <v>16</v>
      </c>
      <c r="E3" s="1" t="s">
        <v>35</v>
      </c>
      <c r="F3" s="1" t="s">
        <v>36</v>
      </c>
      <c r="G3" s="8" t="s">
        <v>30</v>
      </c>
      <c r="H3" s="8" t="s">
        <v>34</v>
      </c>
      <c r="I3" s="8" t="s">
        <v>79</v>
      </c>
      <c r="J3" s="8" t="s">
        <v>78</v>
      </c>
      <c r="K3" s="9" t="s">
        <v>33</v>
      </c>
      <c r="L3" s="12" t="s">
        <v>38</v>
      </c>
    </row>
    <row r="4" spans="1:12" x14ac:dyDescent="0.55000000000000004">
      <c r="A4" s="3">
        <v>0.625</v>
      </c>
      <c r="B4" s="3">
        <v>0.66666666666666663</v>
      </c>
      <c r="C4" t="s">
        <v>88</v>
      </c>
      <c r="D4" t="s">
        <v>89</v>
      </c>
      <c r="E4" t="s">
        <v>53</v>
      </c>
      <c r="F4" t="s">
        <v>47</v>
      </c>
      <c r="G4" t="s">
        <v>41</v>
      </c>
      <c r="H4" t="s">
        <v>91</v>
      </c>
      <c r="I4" t="s">
        <v>88</v>
      </c>
      <c r="J4" s="13"/>
      <c r="K4" s="13" t="s">
        <v>74</v>
      </c>
      <c r="L4" s="13" t="s">
        <v>29</v>
      </c>
    </row>
    <row r="5" spans="1:12" x14ac:dyDescent="0.55000000000000004">
      <c r="A5" s="3">
        <v>0.66666666666666663</v>
      </c>
      <c r="B5" s="3">
        <v>0.70833333333333337</v>
      </c>
      <c r="C5" t="s">
        <v>74</v>
      </c>
      <c r="D5" t="s">
        <v>41</v>
      </c>
      <c r="E5" t="s">
        <v>88</v>
      </c>
      <c r="F5" t="s">
        <v>53</v>
      </c>
      <c r="G5" t="s">
        <v>87</v>
      </c>
      <c r="H5" t="s">
        <v>47</v>
      </c>
      <c r="J5" s="13"/>
      <c r="K5" s="13"/>
      <c r="L5" s="13"/>
    </row>
    <row r="6" spans="1:12" x14ac:dyDescent="0.55000000000000004">
      <c r="A6" s="3">
        <v>0.70833333333333337</v>
      </c>
      <c r="B6" s="3">
        <v>0.75</v>
      </c>
      <c r="C6" t="s">
        <v>89</v>
      </c>
      <c r="D6" t="s">
        <v>74</v>
      </c>
      <c r="E6" t="s">
        <v>90</v>
      </c>
      <c r="F6" t="s">
        <v>41</v>
      </c>
      <c r="G6" t="s">
        <v>75</v>
      </c>
      <c r="H6" t="s">
        <v>88</v>
      </c>
      <c r="J6" s="13"/>
      <c r="K6" s="13"/>
      <c r="L6" s="13"/>
    </row>
    <row r="7" spans="1:12" x14ac:dyDescent="0.55000000000000004">
      <c r="A7" s="3">
        <v>0.75</v>
      </c>
      <c r="B7" s="3">
        <v>0.79166666666666663</v>
      </c>
      <c r="C7" t="s">
        <v>88</v>
      </c>
      <c r="D7" t="s">
        <v>74</v>
      </c>
      <c r="E7" t="s">
        <v>89</v>
      </c>
      <c r="F7" t="s">
        <v>47</v>
      </c>
      <c r="G7" t="s">
        <v>41</v>
      </c>
      <c r="H7" t="s">
        <v>75</v>
      </c>
      <c r="J7" s="13"/>
      <c r="K7" s="13"/>
      <c r="L7" s="13"/>
    </row>
    <row r="10" spans="1:12" x14ac:dyDescent="0.55000000000000004">
      <c r="A10" t="s">
        <v>92</v>
      </c>
      <c r="B10" s="4">
        <v>45676</v>
      </c>
    </row>
    <row r="11" spans="1:12" x14ac:dyDescent="0.55000000000000004">
      <c r="A11" s="1" t="s">
        <v>20</v>
      </c>
      <c r="B11" s="1" t="s">
        <v>21</v>
      </c>
      <c r="C11" s="1" t="s">
        <v>15</v>
      </c>
      <c r="D11" s="1" t="s">
        <v>16</v>
      </c>
      <c r="E11" s="1" t="s">
        <v>35</v>
      </c>
      <c r="F11" s="1" t="s">
        <v>36</v>
      </c>
      <c r="G11" s="8" t="s">
        <v>30</v>
      </c>
      <c r="H11" s="8" t="s">
        <v>34</v>
      </c>
      <c r="I11" s="8" t="s">
        <v>79</v>
      </c>
      <c r="J11" s="8" t="s">
        <v>78</v>
      </c>
      <c r="K11" s="9" t="s">
        <v>33</v>
      </c>
      <c r="L11" s="12" t="s">
        <v>38</v>
      </c>
    </row>
    <row r="12" spans="1:12" x14ac:dyDescent="0.55000000000000004">
      <c r="A12" s="3">
        <v>0.66666666666666663</v>
      </c>
      <c r="B12" s="3">
        <f>A13</f>
        <v>0.70833333333333337</v>
      </c>
      <c r="C12" t="s">
        <v>41</v>
      </c>
      <c r="D12" t="s">
        <v>75</v>
      </c>
      <c r="E12" t="s">
        <v>90</v>
      </c>
      <c r="F12" t="s">
        <v>74</v>
      </c>
      <c r="G12" t="s">
        <v>88</v>
      </c>
      <c r="H12" t="s">
        <v>89</v>
      </c>
      <c r="I12" t="s">
        <v>41</v>
      </c>
      <c r="J12" s="13"/>
      <c r="K12" s="13" t="s">
        <v>89</v>
      </c>
      <c r="L12" s="13" t="s">
        <v>29</v>
      </c>
    </row>
    <row r="13" spans="1:12" x14ac:dyDescent="0.55000000000000004">
      <c r="A13" s="3">
        <v>0.70833333333333337</v>
      </c>
      <c r="B13" s="3">
        <f t="shared" ref="B13:B14" si="0">A14</f>
        <v>0.75</v>
      </c>
      <c r="C13" t="s">
        <v>88</v>
      </c>
      <c r="D13" t="s">
        <v>41</v>
      </c>
      <c r="E13" t="s">
        <v>93</v>
      </c>
      <c r="F13" t="s">
        <v>75</v>
      </c>
      <c r="G13" t="s">
        <v>74</v>
      </c>
      <c r="H13" t="s">
        <v>47</v>
      </c>
      <c r="J13" s="13"/>
      <c r="K13" s="13"/>
      <c r="L13" s="13"/>
    </row>
    <row r="14" spans="1:12" x14ac:dyDescent="0.55000000000000004">
      <c r="A14" s="3">
        <v>0.75</v>
      </c>
      <c r="B14" s="3">
        <f t="shared" si="0"/>
        <v>0.79166666666666663</v>
      </c>
      <c r="C14" t="s">
        <v>88</v>
      </c>
      <c r="D14" t="s">
        <v>47</v>
      </c>
      <c r="E14" t="s">
        <v>75</v>
      </c>
      <c r="F14" t="s">
        <v>74</v>
      </c>
      <c r="G14" t="s">
        <v>89</v>
      </c>
      <c r="H14" t="s">
        <v>41</v>
      </c>
      <c r="J14" s="13"/>
      <c r="K14" s="13"/>
      <c r="L14" s="13"/>
    </row>
    <row r="15" spans="1:12" x14ac:dyDescent="0.55000000000000004">
      <c r="A15" s="3">
        <v>0.79166666666666663</v>
      </c>
      <c r="B15" s="3">
        <v>0.83333333333333337</v>
      </c>
      <c r="C15" t="s">
        <v>89</v>
      </c>
      <c r="D15" t="s">
        <v>41</v>
      </c>
      <c r="G15" t="s">
        <v>47</v>
      </c>
      <c r="H15" t="s">
        <v>75</v>
      </c>
      <c r="J15" s="13"/>
      <c r="K15" s="13"/>
      <c r="L15" s="13"/>
    </row>
    <row r="17" spans="1:12" x14ac:dyDescent="0.55000000000000004">
      <c r="A17" t="s">
        <v>94</v>
      </c>
      <c r="B17" s="4">
        <v>45746</v>
      </c>
    </row>
    <row r="18" spans="1:12" x14ac:dyDescent="0.55000000000000004">
      <c r="A18" s="1" t="s">
        <v>20</v>
      </c>
      <c r="B18" s="1" t="s">
        <v>21</v>
      </c>
      <c r="C18" s="1" t="s">
        <v>15</v>
      </c>
      <c r="D18" s="1" t="s">
        <v>16</v>
      </c>
      <c r="E18" s="1" t="s">
        <v>35</v>
      </c>
      <c r="F18" s="1" t="s">
        <v>36</v>
      </c>
      <c r="G18" s="8" t="s">
        <v>30</v>
      </c>
      <c r="H18" s="8" t="s">
        <v>34</v>
      </c>
      <c r="I18" s="8" t="s">
        <v>79</v>
      </c>
      <c r="J18" s="8" t="s">
        <v>78</v>
      </c>
      <c r="K18" s="9" t="s">
        <v>33</v>
      </c>
      <c r="L18" s="12" t="s">
        <v>38</v>
      </c>
    </row>
    <row r="19" spans="1:12" x14ac:dyDescent="0.55000000000000004">
      <c r="A19" s="3">
        <v>0.70833333333333337</v>
      </c>
      <c r="B19" s="3">
        <v>0.75</v>
      </c>
      <c r="C19" t="str">
        <f>D4</f>
        <v>FBC Dragons orange</v>
      </c>
      <c r="D19" t="str">
        <f>C4</f>
        <v>FBC Dragons blau</v>
      </c>
      <c r="E19" t="str">
        <f>F4</f>
        <v>Crossroads</v>
      </c>
      <c r="F19" t="str">
        <f>E4</f>
        <v>WFV Pink</v>
      </c>
      <c r="G19" t="s">
        <v>41</v>
      </c>
      <c r="H19" t="s">
        <v>91</v>
      </c>
      <c r="I19" t="s">
        <v>88</v>
      </c>
      <c r="J19" s="13"/>
      <c r="K19" s="13" t="s">
        <v>74</v>
      </c>
      <c r="L19" s="13" t="s">
        <v>29</v>
      </c>
    </row>
    <row r="20" spans="1:12" x14ac:dyDescent="0.55000000000000004">
      <c r="A20" s="3">
        <v>0.75</v>
      </c>
      <c r="B20" s="3">
        <v>0.79166666666666696</v>
      </c>
      <c r="C20" t="str">
        <f t="shared" ref="C20:C22" si="1">D5</f>
        <v>Floorballbunnies</v>
      </c>
      <c r="D20" t="str">
        <f t="shared" ref="D20:D22" si="2">C5</f>
        <v>WFV schwarz</v>
      </c>
      <c r="E20" t="str">
        <f t="shared" ref="E20:E22" si="3">F5</f>
        <v>WFV Pink</v>
      </c>
      <c r="F20" t="str">
        <f t="shared" ref="F20:F21" si="4">E5</f>
        <v>FBC Dragons blau</v>
      </c>
      <c r="G20" t="s">
        <v>87</v>
      </c>
      <c r="H20" t="s">
        <v>47</v>
      </c>
      <c r="J20" s="13"/>
      <c r="K20" s="13"/>
      <c r="L20" s="13"/>
    </row>
    <row r="21" spans="1:12" x14ac:dyDescent="0.55000000000000004">
      <c r="A21" s="3">
        <v>0.79166666666666696</v>
      </c>
      <c r="B21" s="3">
        <v>0.83333333333333304</v>
      </c>
      <c r="C21" t="str">
        <f t="shared" si="1"/>
        <v>WFV schwarz</v>
      </c>
      <c r="D21" t="str">
        <f t="shared" si="2"/>
        <v>FBC Dragons orange</v>
      </c>
      <c r="E21" t="str">
        <f t="shared" si="3"/>
        <v>Floorballbunnies</v>
      </c>
      <c r="F21" t="str">
        <f t="shared" si="4"/>
        <v xml:space="preserve">Crossroads </v>
      </c>
      <c r="G21" t="s">
        <v>75</v>
      </c>
      <c r="H21" t="s">
        <v>88</v>
      </c>
      <c r="J21" s="13"/>
      <c r="K21" s="13"/>
      <c r="L21" s="13"/>
    </row>
    <row r="22" spans="1:12" x14ac:dyDescent="0.55000000000000004">
      <c r="A22" s="3">
        <v>0.83333333333333304</v>
      </c>
      <c r="B22" s="3">
        <v>0.875</v>
      </c>
      <c r="C22" t="str">
        <f t="shared" si="1"/>
        <v>WFV schwarz</v>
      </c>
      <c r="D22" t="str">
        <f t="shared" si="2"/>
        <v>FBC Dragons blau</v>
      </c>
      <c r="E22" t="str">
        <f t="shared" si="3"/>
        <v>Crossroads</v>
      </c>
      <c r="F22" t="s">
        <v>89</v>
      </c>
      <c r="G22" t="s">
        <v>41</v>
      </c>
      <c r="H22" t="s">
        <v>75</v>
      </c>
      <c r="J22" s="13"/>
      <c r="K22" s="13"/>
      <c r="L22" s="13"/>
    </row>
    <row r="24" spans="1:12" x14ac:dyDescent="0.55000000000000004">
      <c r="A24" t="s">
        <v>95</v>
      </c>
      <c r="B24" s="4">
        <v>45781</v>
      </c>
    </row>
    <row r="25" spans="1:12" x14ac:dyDescent="0.55000000000000004">
      <c r="A25" s="1" t="s">
        <v>20</v>
      </c>
      <c r="B25" s="1" t="s">
        <v>21</v>
      </c>
      <c r="C25" s="1" t="s">
        <v>15</v>
      </c>
      <c r="D25" s="1" t="s">
        <v>16</v>
      </c>
      <c r="E25" s="1" t="s">
        <v>35</v>
      </c>
      <c r="F25" s="1" t="s">
        <v>36</v>
      </c>
      <c r="G25" s="8" t="s">
        <v>30</v>
      </c>
      <c r="H25" s="8" t="s">
        <v>34</v>
      </c>
      <c r="I25" s="8" t="s">
        <v>79</v>
      </c>
      <c r="J25" s="8" t="s">
        <v>78</v>
      </c>
      <c r="K25" s="9" t="s">
        <v>33</v>
      </c>
      <c r="L25" s="12" t="s">
        <v>38</v>
      </c>
    </row>
    <row r="26" spans="1:12" x14ac:dyDescent="0.55000000000000004">
      <c r="A26" s="3">
        <v>0.70833333333333337</v>
      </c>
      <c r="B26" s="3">
        <v>0.75</v>
      </c>
      <c r="C26" t="str">
        <f>D12</f>
        <v>WFV pink</v>
      </c>
      <c r="D26" t="str">
        <f>C12</f>
        <v>Floorballbunnies</v>
      </c>
      <c r="E26" t="str">
        <f>F12</f>
        <v>WFV schwarz</v>
      </c>
      <c r="F26" t="str">
        <f>E12</f>
        <v xml:space="preserve">Crossroads </v>
      </c>
      <c r="G26" t="s">
        <v>88</v>
      </c>
      <c r="H26" t="s">
        <v>89</v>
      </c>
      <c r="I26" t="s">
        <v>41</v>
      </c>
      <c r="J26" s="13"/>
      <c r="K26" s="13" t="s">
        <v>89</v>
      </c>
      <c r="L26" s="13" t="s">
        <v>29</v>
      </c>
    </row>
    <row r="27" spans="1:12" x14ac:dyDescent="0.55000000000000004">
      <c r="A27" s="3">
        <v>0.75</v>
      </c>
      <c r="B27" s="3">
        <v>0.79166666666666696</v>
      </c>
      <c r="C27" t="str">
        <f t="shared" ref="C27:C29" si="5">D13</f>
        <v>Floorballbunnies</v>
      </c>
      <c r="D27" t="str">
        <f t="shared" ref="D27:D29" si="6">C13</f>
        <v>FBC Dragons blau</v>
      </c>
      <c r="E27" t="str">
        <f t="shared" ref="E27:E28" si="7">F13</f>
        <v>WFV pink</v>
      </c>
      <c r="F27" t="str">
        <f t="shared" ref="F27:F28" si="8">E13</f>
        <v xml:space="preserve">FBC Dragons orange </v>
      </c>
      <c r="G27" t="s">
        <v>74</v>
      </c>
      <c r="H27" t="s">
        <v>47</v>
      </c>
      <c r="J27" s="13"/>
      <c r="K27" s="13"/>
      <c r="L27" s="13"/>
    </row>
    <row r="28" spans="1:12" x14ac:dyDescent="0.55000000000000004">
      <c r="A28" s="3">
        <v>0.79166666666666696</v>
      </c>
      <c r="B28" s="3">
        <v>0.83333333333333304</v>
      </c>
      <c r="C28" t="str">
        <f t="shared" si="5"/>
        <v>Crossroads</v>
      </c>
      <c r="D28" t="str">
        <f t="shared" si="6"/>
        <v>FBC Dragons blau</v>
      </c>
      <c r="E28" t="str">
        <f t="shared" si="7"/>
        <v>WFV schwarz</v>
      </c>
      <c r="F28" t="str">
        <f t="shared" si="8"/>
        <v>WFV pink</v>
      </c>
      <c r="G28" t="s">
        <v>89</v>
      </c>
      <c r="H28" t="s">
        <v>41</v>
      </c>
      <c r="J28" s="13"/>
      <c r="K28" s="13"/>
      <c r="L28" s="13"/>
    </row>
    <row r="29" spans="1:12" x14ac:dyDescent="0.55000000000000004">
      <c r="A29" s="3">
        <v>0.83333333333333304</v>
      </c>
      <c r="B29" s="3">
        <v>0.875</v>
      </c>
      <c r="C29" t="str">
        <f t="shared" si="5"/>
        <v>Floorballbunnies</v>
      </c>
      <c r="D29" t="str">
        <f t="shared" si="6"/>
        <v>FBC Dragons orange</v>
      </c>
      <c r="G29" t="s">
        <v>47</v>
      </c>
      <c r="H29" t="s">
        <v>75</v>
      </c>
      <c r="J29" s="13"/>
      <c r="K29" s="13"/>
      <c r="L29" s="13"/>
    </row>
    <row r="31" spans="1:12" x14ac:dyDescent="0.55000000000000004">
      <c r="A31" t="s">
        <v>84</v>
      </c>
    </row>
    <row r="32" spans="1:12" x14ac:dyDescent="0.55000000000000004">
      <c r="A32" s="4">
        <v>45802</v>
      </c>
      <c r="B32" t="s">
        <v>37</v>
      </c>
      <c r="C32" t="s">
        <v>96</v>
      </c>
    </row>
  </sheetData>
  <phoneticPr fontId="6" type="noConversion"/>
  <pageMargins left="0.7" right="0.7" top="0.78740157499999996" bottom="0.78740157499999996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U8</vt:lpstr>
      <vt:lpstr>U10</vt:lpstr>
      <vt:lpstr>U10 Quali</vt:lpstr>
      <vt:lpstr>U12</vt:lpstr>
      <vt:lpstr>U12 Quali</vt:lpstr>
      <vt:lpstr>U14</vt:lpstr>
      <vt:lpstr>U17</vt:lpstr>
      <vt:lpstr>Wien Grossfeld</vt:lpstr>
      <vt:lpstr>Wien Kleinfeld</vt:lpstr>
      <vt:lpstr>Nennungen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</dc:creator>
  <cp:lastModifiedBy>Harald Steinbichler</cp:lastModifiedBy>
  <dcterms:created xsi:type="dcterms:W3CDTF">2023-07-02T16:19:20Z</dcterms:created>
  <dcterms:modified xsi:type="dcterms:W3CDTF">2024-11-01T18:20:40Z</dcterms:modified>
</cp:coreProperties>
</file>